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32760" windowWidth="9345" windowHeight="11760" tabRatio="940" activeTab="1"/>
  </bookViews>
  <sheets>
    <sheet name="DS cơ sở " sheetId="1" r:id="rId1"/>
    <sheet name="Sheet1" sheetId="2" r:id="rId2"/>
    <sheet name="BTH chung" sheetId="3" r:id="rId3"/>
    <sheet name="cà phê" sheetId="4" r:id="rId4"/>
    <sheet name="Chè" sheetId="5" r:id="rId5"/>
    <sheet name="Bơ" sheetId="6" r:id="rId6"/>
    <sheet name="Tiêu" sheetId="7" r:id="rId7"/>
    <sheet name="Sầu riêng" sheetId="8" r:id="rId8"/>
    <sheet name="Mắc ca" sheetId="9" r:id="rId9"/>
    <sheet name="Mít nghệ" sheetId="10" r:id="rId10"/>
    <sheet name="Măng cụt" sheetId="11" r:id="rId11"/>
    <sheet name="chuối" sheetId="12" r:id="rId12"/>
    <sheet name="điều" sheetId="13" r:id="rId13"/>
    <sheet name="Chanh day" sheetId="14" r:id="rId14"/>
    <sheet name="ăn quả khác" sheetId="15" r:id="rId15"/>
  </sheets>
  <externalReferences>
    <externalReference r:id="rId18"/>
  </externalReferences>
  <definedNames>
    <definedName name="_xlnm.Print_Titles" localSheetId="0">'DS cơ sở '!$6:$7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4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13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TDT</author>
  </authors>
  <commentList>
    <comment ref="A46" authorId="0">
      <text>
        <r>
          <rPr>
            <b/>
            <sz val="9"/>
            <rFont val="Tahoma"/>
            <family val="2"/>
          </rPr>
          <t>TDT: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<sst xmlns="http://schemas.openxmlformats.org/spreadsheetml/2006/main" count="6402" uniqueCount="1857">
  <si>
    <t>TT</t>
  </si>
  <si>
    <t>Họ &amp; tên chủ cơ sở</t>
  </si>
  <si>
    <t>Địa chỉ</t>
  </si>
  <si>
    <t>Điện thoại</t>
  </si>
  <si>
    <t>I</t>
  </si>
  <si>
    <t>Đức Trọng</t>
  </si>
  <si>
    <t>Thanh Nhàn</t>
  </si>
  <si>
    <t>QL 27 - TT Liên Nghĩa</t>
  </si>
  <si>
    <t>0977 102559</t>
  </si>
  <si>
    <t>Cây bơ</t>
  </si>
  <si>
    <t>Thành Nghĩa</t>
  </si>
  <si>
    <t>01652 246098</t>
  </si>
  <si>
    <t>Đức Hoàng</t>
  </si>
  <si>
    <t>QL 27 -  TT Liên Nghĩa</t>
  </si>
  <si>
    <t>0919 4408391</t>
  </si>
  <si>
    <t>Trần Xuân Sự</t>
  </si>
  <si>
    <t>Tổ 60 - TT Liên Nghĩa</t>
  </si>
  <si>
    <t>01693 557994</t>
  </si>
  <si>
    <t>Cà phê</t>
  </si>
  <si>
    <t>Than Minh</t>
  </si>
  <si>
    <t>Tổ 62 - TT Liên Nghĩa</t>
  </si>
  <si>
    <t>0989 049496</t>
  </si>
  <si>
    <t>Tằng Hồi Phu</t>
  </si>
  <si>
    <t>Phi Nôm - xã Hiệp Thạnh</t>
  </si>
  <si>
    <t>Hoàng Văn Thạch</t>
  </si>
  <si>
    <t>Hùng Thủy</t>
  </si>
  <si>
    <t>Phan Trọng Hùng</t>
  </si>
  <si>
    <t>Tân Nghĩa - xã Tân Thành</t>
  </si>
  <si>
    <t>0989 841664</t>
  </si>
  <si>
    <t>Lệ Thấy</t>
  </si>
  <si>
    <t>Cao Thị Mỹ Lệ</t>
  </si>
  <si>
    <t>Tà Nhiên - xã Tà Năng</t>
  </si>
  <si>
    <t>0976 159667</t>
  </si>
  <si>
    <t>Hoàng Hà</t>
  </si>
  <si>
    <t>Đỗ Huy Hanh</t>
  </si>
  <si>
    <t>0977 774753</t>
  </si>
  <si>
    <t>Đạt</t>
  </si>
  <si>
    <t>Đỗ Viết Đạt</t>
  </si>
  <si>
    <t>0982 363402</t>
  </si>
  <si>
    <t>Hoàng Văn Thấy</t>
  </si>
  <si>
    <t>Chơ Ré - xã Đa Quyn</t>
  </si>
  <si>
    <t>0984 020231</t>
  </si>
  <si>
    <t>Đức Phú</t>
  </si>
  <si>
    <t>0943 343138</t>
  </si>
  <si>
    <t>Đỗ Quang Quỳnh</t>
  </si>
  <si>
    <t>0976 680685</t>
  </si>
  <si>
    <t>Tốt Hoa</t>
  </si>
  <si>
    <t>Lê Tất Diện</t>
  </si>
  <si>
    <t>Phú An - xã Phú Hội</t>
  </si>
  <si>
    <t>0963 420899</t>
  </si>
  <si>
    <t>Cây ăn quả</t>
  </si>
  <si>
    <t>Thảo Tuấn</t>
  </si>
  <si>
    <t>Nguyễn Đình Tuấn</t>
  </si>
  <si>
    <t>Phú Tân - xã Phú Hội</t>
  </si>
  <si>
    <t>0913 741870</t>
  </si>
  <si>
    <t>Đức Anh</t>
  </si>
  <si>
    <t>Lê Thị Thu Hương</t>
  </si>
  <si>
    <t>0913 400724</t>
  </si>
  <si>
    <t>Mắc ca</t>
  </si>
  <si>
    <t>Minh Giáp</t>
  </si>
  <si>
    <t>Phạm Văn Giáp</t>
  </si>
  <si>
    <t>R'Chai 1 - xã Phú Hội</t>
  </si>
  <si>
    <t>0984 708709</t>
  </si>
  <si>
    <t>Vân Toàn</t>
  </si>
  <si>
    <t>xã Tân Hội</t>
  </si>
  <si>
    <t>Bơ ghép</t>
  </si>
  <si>
    <t>Ngô Thương</t>
  </si>
  <si>
    <t>Sre Đăng, xã N'Thol Hạ</t>
  </si>
  <si>
    <t>0975 956678</t>
  </si>
  <si>
    <t>Nguyễn Văn Cường</t>
  </si>
  <si>
    <t>TB 3 - xã Bình Thạnh</t>
  </si>
  <si>
    <t>Ngọc Nam</t>
  </si>
  <si>
    <t>Trần Ngọc Nam</t>
  </si>
  <si>
    <t>Nam Loan - xã Ninh Loan</t>
  </si>
  <si>
    <t>01677 030237</t>
  </si>
  <si>
    <t>Huỳnh Điểu</t>
  </si>
  <si>
    <t>Trần Văn Đại</t>
  </si>
  <si>
    <t>0633 681868</t>
  </si>
  <si>
    <t>Mai Văn Hùng</t>
  </si>
  <si>
    <t>An Ninh - xã Liên Hiệp</t>
  </si>
  <si>
    <t>Đặng Văn Phong</t>
  </si>
  <si>
    <t>Ninh Hòa - xã Ninh Gia</t>
  </si>
  <si>
    <t>Văn Nhàn</t>
  </si>
  <si>
    <t>Đào Văn Nhàn</t>
  </si>
  <si>
    <t>Đại Ninh - xã Ninh Gia</t>
  </si>
  <si>
    <t>01663 516007</t>
  </si>
  <si>
    <t>Hoàng Phương</t>
  </si>
  <si>
    <t>Hoàng Văn Phương</t>
  </si>
  <si>
    <t>01692 572280</t>
  </si>
  <si>
    <t>Trần Văn Đông</t>
  </si>
  <si>
    <t>Đăng S'Rôn - xã Ninh Gia</t>
  </si>
  <si>
    <t>Tâm</t>
  </si>
  <si>
    <t>Ba Thắm</t>
  </si>
  <si>
    <t>0902 361574</t>
  </si>
  <si>
    <t>Hoàng Yến</t>
  </si>
  <si>
    <t>0978 707833</t>
  </si>
  <si>
    <t>Thanh Hội</t>
  </si>
  <si>
    <t>Thôn Tà in - xã Tà Hine</t>
  </si>
  <si>
    <t>Xuân Thủ</t>
  </si>
  <si>
    <t>0975 377278</t>
  </si>
  <si>
    <t>Trung Lan</t>
  </si>
  <si>
    <t>Lê Phước Quang</t>
  </si>
  <si>
    <t>B'Liang - xã Tà Hine</t>
  </si>
  <si>
    <t>Lê Minh Tuấn</t>
  </si>
  <si>
    <t>II</t>
  </si>
  <si>
    <t>Đam Rông</t>
  </si>
  <si>
    <t>Triệu Đức Dương</t>
  </si>
  <si>
    <t>Thôn Pang Dung - Đạ Knàng</t>
  </si>
  <si>
    <t>0988 344044</t>
  </si>
  <si>
    <t>Lê Thị Luận</t>
  </si>
  <si>
    <t>Thôn Đạ Mul - Đạ Knàng</t>
  </si>
  <si>
    <t>Trương Công Khanh</t>
  </si>
  <si>
    <t>Thôn Đạ Pul - Đạ Knàng</t>
  </si>
  <si>
    <t>0978 159399</t>
  </si>
  <si>
    <t>Vũ Thị Hoa</t>
  </si>
  <si>
    <t>Thôn Tân Trung - Đạ Knàng</t>
  </si>
  <si>
    <t>0984 362742</t>
  </si>
  <si>
    <t>Bùi Vũ Phong</t>
  </si>
  <si>
    <t>Thôn Trung Tâm - Đạ Knàng</t>
  </si>
  <si>
    <t>01678 337284</t>
  </si>
  <si>
    <t>Trịnh Viết Nam</t>
  </si>
  <si>
    <t>Cây ăn trái các loại</t>
  </si>
  <si>
    <t>Nguyễn Văn Nghiêm</t>
  </si>
  <si>
    <t>Mai Trọng Vỡ</t>
  </si>
  <si>
    <t>Nguyễn Thị Loan</t>
  </si>
  <si>
    <t>Thôn Đồng Tâm - Phi Liêng</t>
  </si>
  <si>
    <t>01696 444273</t>
  </si>
  <si>
    <t>Nguyễn Văn Minh</t>
  </si>
  <si>
    <t>Thôn 1 - Liêng Sronh</t>
  </si>
  <si>
    <t>Ngô Ngọc Chiến</t>
  </si>
  <si>
    <t>Trần Văn Phi</t>
  </si>
  <si>
    <t>Nguyễn Minh Chiến</t>
  </si>
  <si>
    <t>Thôn 3 - Liêng Sronh</t>
  </si>
  <si>
    <t>Nguyễn Thái Hòa</t>
  </si>
  <si>
    <t>Lê Văn Thận</t>
  </si>
  <si>
    <t>Thôn 2 - Rô Men</t>
  </si>
  <si>
    <t>Lê Quang Vinh</t>
  </si>
  <si>
    <t>Thôn 4 - Rô Men</t>
  </si>
  <si>
    <t>Giang Thị Lệ Huyền</t>
  </si>
  <si>
    <t xml:space="preserve">Thôn 1 - Rô Men </t>
  </si>
  <si>
    <t>0868 211799</t>
  </si>
  <si>
    <t>Vũ Anh Quang</t>
  </si>
  <si>
    <t>Ngọc Sáu</t>
  </si>
  <si>
    <t>Vũ Ngọc Sáu</t>
  </si>
  <si>
    <t>Thôn Phi Jút - Đạ Rsal</t>
  </si>
  <si>
    <t>01675 96299</t>
  </si>
  <si>
    <t xml:space="preserve">Thôn Đak Măng - Đạ Rsal </t>
  </si>
  <si>
    <t>Lê Kim Hùng</t>
  </si>
  <si>
    <t>Đỗ Ngọc Điểu</t>
  </si>
  <si>
    <t>Lê Đình Cường</t>
  </si>
  <si>
    <t xml:space="preserve">Thôn Liên Hương - Đạ Rsal </t>
  </si>
  <si>
    <t>Lê Duy Khánh</t>
  </si>
  <si>
    <t xml:space="preserve">Thôn Liên Trang 1 - Đạ Tông </t>
  </si>
  <si>
    <t>0914 593808</t>
  </si>
  <si>
    <t>III</t>
  </si>
  <si>
    <t>Lâm Hà</t>
  </si>
  <si>
    <t>Nguyễn Văn Bảy</t>
  </si>
  <si>
    <t>Thôn 6 - Đa Đờn</t>
  </si>
  <si>
    <t>Cây Cà phê các loại</t>
  </si>
  <si>
    <t>Vũ Gia Nam</t>
  </si>
  <si>
    <t>An Phước</t>
  </si>
  <si>
    <t>Vũ Văn Giới</t>
  </si>
  <si>
    <t>Đa Nung</t>
  </si>
  <si>
    <t>Nguyễn Thị Mai</t>
  </si>
  <si>
    <t>Đam Pao</t>
  </si>
  <si>
    <t>Nguyễn Văn Đằng</t>
  </si>
  <si>
    <t>Thôn 2 - Đạ đờn</t>
  </si>
  <si>
    <t>Nguyễn Thị Hường</t>
  </si>
  <si>
    <t>Tân Tiến</t>
  </si>
  <si>
    <t>Nguyễn Minh Quốc</t>
  </si>
  <si>
    <t>Từ liêm - Nam Ban</t>
  </si>
  <si>
    <t>Chử Minh Hiếu</t>
  </si>
  <si>
    <t>Thăng Long - Nam Ban</t>
  </si>
  <si>
    <t>Nguyễn Thị Nhài</t>
  </si>
  <si>
    <t>Thăng Long- Nam Ban</t>
  </si>
  <si>
    <t>Đỗ Đình Lực</t>
  </si>
  <si>
    <t>Từ Liêm - Nam Ban</t>
  </si>
  <si>
    <t>Nguyễn Thị Ngoan</t>
  </si>
  <si>
    <t>Nguyễn Hồng</t>
  </si>
  <si>
    <t>Gia.Thanh - Đinh Văn</t>
  </si>
  <si>
    <t>Nguyễn Thanh Tùng</t>
  </si>
  <si>
    <t>Q. Đức, Đinh Văn</t>
  </si>
  <si>
    <t>Bùi Minh Yến</t>
  </si>
  <si>
    <t>Văn Tâm  Đinh Văn</t>
  </si>
  <si>
    <t>0915 749063</t>
  </si>
  <si>
    <t>Đào Hữu Nga</t>
  </si>
  <si>
    <t>Văn Minh-Đinh Văn</t>
  </si>
  <si>
    <t>0984 077227</t>
  </si>
  <si>
    <t>Hoàng Ngọc Bích</t>
  </si>
  <si>
    <t>Gia Thạnh</t>
  </si>
  <si>
    <t>Ngô Ngọc Bình</t>
  </si>
  <si>
    <t>Hoàng Thị Yến</t>
  </si>
  <si>
    <t>Văn Tâm</t>
  </si>
  <si>
    <t>Nguyễn Thị  Định</t>
  </si>
  <si>
    <t>Tân Trung - Tân Hà</t>
  </si>
  <si>
    <t>Trần Thị Dự</t>
  </si>
  <si>
    <t>Đ Phượng 1-Tân Hà</t>
  </si>
  <si>
    <t>Hoàng Văn Chính</t>
  </si>
  <si>
    <t>Tân Hiệp</t>
  </si>
  <si>
    <t>Dương Cao Dũng</t>
  </si>
  <si>
    <t>Tân Tiến -Tân Văn</t>
  </si>
  <si>
    <t>Trần Xuân Hạnh</t>
  </si>
  <si>
    <t>Nguyễn Văn Trào</t>
  </si>
  <si>
    <t>Vân Khánh</t>
  </si>
  <si>
    <t>Tiến Vân</t>
  </si>
  <si>
    <t>Đinh Văn Lâm</t>
  </si>
  <si>
    <t>Thôn 3 - Gia Lâm</t>
  </si>
  <si>
    <t>0978 425818</t>
  </si>
  <si>
    <t>Lâm Viết Bích</t>
  </si>
  <si>
    <t>Thôn 4 - Gia Lâm</t>
  </si>
  <si>
    <t>Nguyễn Mạnh Chường</t>
  </si>
  <si>
    <t>Đỗ Văn Yến</t>
  </si>
  <si>
    <t>Liên Hồ</t>
  </si>
  <si>
    <t>Nguyễn Thị Liên</t>
  </si>
  <si>
    <t>Đoàn Kết</t>
  </si>
  <si>
    <t>IV</t>
  </si>
  <si>
    <t>Di Linh</t>
  </si>
  <si>
    <t>Đặng Thị Hà</t>
  </si>
  <si>
    <t>Hàng Hải - Gung Ré</t>
  </si>
  <si>
    <t>01238 896449</t>
  </si>
  <si>
    <t>Lý Văn Úc</t>
  </si>
  <si>
    <t>25 Lăng Cú - Gung Ré</t>
  </si>
  <si>
    <t>0976 069360</t>
  </si>
  <si>
    <t>Đỗ Đức Hiệp</t>
  </si>
  <si>
    <t>71 Đồng Lạc 1 - Đinh Lạc</t>
  </si>
  <si>
    <t>01647 215719</t>
  </si>
  <si>
    <t>Phương Liên</t>
  </si>
  <si>
    <t>Đăng Rách - Gung Ré</t>
  </si>
  <si>
    <t>01686 269603</t>
  </si>
  <si>
    <t>Trần Thị Lệ</t>
  </si>
  <si>
    <t>01689 253422</t>
  </si>
  <si>
    <t>Vườn ươm 44</t>
  </si>
  <si>
    <t>Đỗ Vương Bình</t>
  </si>
  <si>
    <t xml:space="preserve">44A Tân Lạc 1 - Đinh Lạc </t>
  </si>
  <si>
    <t>0633 508594</t>
  </si>
  <si>
    <t>Lê Đức Hoàng</t>
  </si>
  <si>
    <t xml:space="preserve">133 Tân Nghĩa - Tân Nghĩa </t>
  </si>
  <si>
    <t>01659 426701</t>
  </si>
  <si>
    <t>Trần Thị Nề</t>
  </si>
  <si>
    <t xml:space="preserve">51 Tân Nghĩa - Tân Nghĩa  </t>
  </si>
  <si>
    <t>Phạm Thị Ánh</t>
  </si>
  <si>
    <t xml:space="preserve">37 Tân Nghĩa - Tân Nghĩa </t>
  </si>
  <si>
    <t>0633 798261</t>
  </si>
  <si>
    <t>Toàn Thắng</t>
  </si>
  <si>
    <t>Vũ Văn Chiến</t>
  </si>
  <si>
    <t xml:space="preserve">Đồng Lạc - Tân Nghĩa </t>
  </si>
  <si>
    <t>0975 376614</t>
  </si>
  <si>
    <t>Bảo Linh</t>
  </si>
  <si>
    <t>Vũ Thị Nhung</t>
  </si>
  <si>
    <t xml:space="preserve">Đồng Lạc - Tân Nghĩa  </t>
  </si>
  <si>
    <t>01264 640989</t>
  </si>
  <si>
    <t>Trung Nông</t>
  </si>
  <si>
    <t>Võ Thiện Nghĩa</t>
  </si>
  <si>
    <t>0985 701230</t>
  </si>
  <si>
    <t>Thỉnh Cam</t>
  </si>
  <si>
    <t>Võ Văn Thỉnh</t>
  </si>
  <si>
    <t>109 Đồng Lạc - Tân Nghĩa</t>
  </si>
  <si>
    <t>0974 747345</t>
  </si>
  <si>
    <t>Thế giới cây trồng</t>
  </si>
  <si>
    <t>Nguyễn Văn Anh</t>
  </si>
  <si>
    <t>0938 368969</t>
  </si>
  <si>
    <t>Lê Công Phong</t>
  </si>
  <si>
    <t>416 Hiệp Thành 1 -  Tam Bố</t>
  </si>
  <si>
    <t>01277 705252</t>
  </si>
  <si>
    <t>Phạm Thị Được</t>
  </si>
  <si>
    <t xml:space="preserve">331 Thôn 6 - Tân Lâm </t>
  </si>
  <si>
    <t>01683 267507</t>
  </si>
  <si>
    <t>Phạm Văn Uyên</t>
  </si>
  <si>
    <t xml:space="preserve">Thôn 6 - Tân Lâm </t>
  </si>
  <si>
    <t>0973 664334</t>
  </si>
  <si>
    <t>Phạm Văn Đoan</t>
  </si>
  <si>
    <t>0987 729669</t>
  </si>
  <si>
    <t>Thanh Lâm</t>
  </si>
  <si>
    <t>Lâm Thị Mỹ Trinh</t>
  </si>
  <si>
    <t xml:space="preserve">63 Trần Phú - TT Di Linh </t>
  </si>
  <si>
    <t>01673 632066</t>
  </si>
  <si>
    <t>Nguyễn Thành Vinh</t>
  </si>
  <si>
    <t xml:space="preserve">34 Tổ 20 - TT Di Linh </t>
  </si>
  <si>
    <t>0918 331526</t>
  </si>
  <si>
    <t>Nguyễn Công Lý</t>
  </si>
  <si>
    <t xml:space="preserve">Tổ 20 - TT Di Linh </t>
  </si>
  <si>
    <t>0965 030024</t>
  </si>
  <si>
    <t>Bùi Ngọc Dậu</t>
  </si>
  <si>
    <t xml:space="preserve">319 Tổ 12 - TT Di Linh </t>
  </si>
  <si>
    <t>0633 870546</t>
  </si>
  <si>
    <t>Nguyễn Đình Sự</t>
  </si>
  <si>
    <t xml:space="preserve">26 Tổ 9 - TT Di Linh </t>
  </si>
  <si>
    <t>BằngVăn Ba</t>
  </si>
  <si>
    <t xml:space="preserve">346 Thôn 5 - Tân Châu </t>
  </si>
  <si>
    <t>01676 242065</t>
  </si>
  <si>
    <t>Trần Đình Thoan</t>
  </si>
  <si>
    <t xml:space="preserve">Thôn 8 - Liên Đàm </t>
  </si>
  <si>
    <t>Cây cà phê</t>
  </si>
  <si>
    <t>Quốc Cường</t>
  </si>
  <si>
    <t>Lương Đình Tuấn</t>
  </si>
  <si>
    <t xml:space="preserve">368 Thôn 3 - Liên Đầm </t>
  </si>
  <si>
    <t>0962 180491</t>
  </si>
  <si>
    <t>Văn Hùng</t>
  </si>
  <si>
    <t>Nguyễn Văn Hùng</t>
  </si>
  <si>
    <t>Trần Thị Vân</t>
  </si>
  <si>
    <t xml:space="preserve">Thôn 3 - Liên Đầm </t>
  </si>
  <si>
    <t>Su Su</t>
  </si>
  <si>
    <t>Đoàn Minh Chương</t>
  </si>
  <si>
    <t xml:space="preserve">Phú Hiệp 1 - Gia Hiệp </t>
  </si>
  <si>
    <t>0918 917131</t>
  </si>
  <si>
    <t>Thanh Huyền</t>
  </si>
  <si>
    <t>Lâm Văn Đạt</t>
  </si>
  <si>
    <t xml:space="preserve">Thôn 3 - Hoà Nam </t>
  </si>
  <si>
    <t>0962 100474</t>
  </si>
  <si>
    <t>Quý Tập</t>
  </si>
  <si>
    <t>Ngô Quý Tập</t>
  </si>
  <si>
    <t>0979 266898</t>
  </si>
  <si>
    <t>Đoàn Văn Điểu</t>
  </si>
  <si>
    <t xml:space="preserve">Thôn 14 - Hoà Ninh </t>
  </si>
  <si>
    <t>0988 409539</t>
  </si>
  <si>
    <t>Mai Đại Trang</t>
  </si>
  <si>
    <t>MaiThanh Tùng</t>
  </si>
  <si>
    <t>01655 303303</t>
  </si>
  <si>
    <t>Vũ Hữu Khôi</t>
  </si>
  <si>
    <t>01659 400863</t>
  </si>
  <si>
    <t>Nguyễn Văn Nam</t>
  </si>
  <si>
    <t xml:space="preserve">Thôn 15 - Hoà Ninh </t>
  </si>
  <si>
    <t>0986 841019</t>
  </si>
  <si>
    <t>Hà Văn Biền</t>
  </si>
  <si>
    <t>Quyết Thắng</t>
  </si>
  <si>
    <t>Vũ Đình Nghị</t>
  </si>
  <si>
    <t xml:space="preserve">Thôn 1 - Hoà Nam </t>
  </si>
  <si>
    <t>01669 194135</t>
  </si>
  <si>
    <t>Nhất Quang</t>
  </si>
  <si>
    <t>Bạch Thị Nhất</t>
  </si>
  <si>
    <t xml:space="preserve">TT Di Linh </t>
  </si>
  <si>
    <t>Lưu Quốc Chính</t>
  </si>
  <si>
    <t xml:space="preserve">Thôn 3 - Hoà Trung </t>
  </si>
  <si>
    <t>0977 771337</t>
  </si>
  <si>
    <t>Vũ Hiển</t>
  </si>
  <si>
    <t>Vũ Duy Hiển</t>
  </si>
  <si>
    <t xml:space="preserve">Thôn 2 - Hoà Nam </t>
  </si>
  <si>
    <t>0972 423485</t>
  </si>
  <si>
    <t>Trần Thị Hồng Hiếu</t>
  </si>
  <si>
    <t xml:space="preserve">Thôn 2 - Đinh Trang Thượng </t>
  </si>
  <si>
    <t>0987 073113</t>
  </si>
  <si>
    <t>Tuấn An Khang</t>
  </si>
  <si>
    <t>Trần Thị Nhung</t>
  </si>
  <si>
    <t xml:space="preserve">Thôn 8 - Hoà Bắc </t>
  </si>
  <si>
    <t>01234 243324</t>
  </si>
  <si>
    <t>Minh Đĩnh</t>
  </si>
  <si>
    <t xml:space="preserve">Thôn 3 - Hoà Bắc </t>
  </si>
  <si>
    <t>0978 214973</t>
  </si>
  <si>
    <t>Kiên Giang</t>
  </si>
  <si>
    <t>Phạm Kiên Giang</t>
  </si>
  <si>
    <t xml:space="preserve">Thôn 1 - Hoà Bắc </t>
  </si>
  <si>
    <t>0974 101701</t>
  </si>
  <si>
    <t>Nhật Tiến</t>
  </si>
  <si>
    <t>Hồ Nhật Tiến</t>
  </si>
  <si>
    <t xml:space="preserve">Thôn 16 - Hoà Ninh </t>
  </si>
  <si>
    <t>01636 362263</t>
  </si>
  <si>
    <t>V</t>
  </si>
  <si>
    <t>Bảo Lộc</t>
  </si>
  <si>
    <t>Bùi Công Thắng</t>
  </si>
  <si>
    <t xml:space="preserve">Khu 3B - phường 1 </t>
  </si>
  <si>
    <t>0907 163068</t>
  </si>
  <si>
    <t>Cù Ngọc Hoà</t>
  </si>
  <si>
    <t>0903 152233</t>
  </si>
  <si>
    <t>Cây chè</t>
  </si>
  <si>
    <t>0905 355422</t>
  </si>
  <si>
    <t>Nguyễn Xuân Hòa</t>
  </si>
  <si>
    <t>Khu 3B -  phường 1</t>
  </si>
  <si>
    <t>0918 361506</t>
  </si>
  <si>
    <t>Lê Đức Do</t>
  </si>
  <si>
    <t>Khu 3B - phường 1</t>
  </si>
  <si>
    <t>0982 201037</t>
  </si>
  <si>
    <t>Phạm Phúc Hải</t>
  </si>
  <si>
    <t>0918 816185</t>
  </si>
  <si>
    <t>Nguyễn Thị Hải</t>
  </si>
  <si>
    <t>Đào Văn Quân</t>
  </si>
  <si>
    <t>0919 001311</t>
  </si>
  <si>
    <t>Lê Duy Hải</t>
  </si>
  <si>
    <t>0976 163618</t>
  </si>
  <si>
    <t>Ngô Văn Bảy</t>
  </si>
  <si>
    <t>0986 716219</t>
  </si>
  <si>
    <t>Nguyễn Trọng Toán</t>
  </si>
  <si>
    <t>0982 082649</t>
  </si>
  <si>
    <t>Đinh Xuân Hà</t>
  </si>
  <si>
    <t>0982 133852</t>
  </si>
  <si>
    <t>Trần Thị Huệ</t>
  </si>
  <si>
    <t>0918 249380</t>
  </si>
  <si>
    <t>Thủy Tâm</t>
  </si>
  <si>
    <t>Nguyễn Minh Tâm</t>
  </si>
  <si>
    <t>0919 417411</t>
  </si>
  <si>
    <t>Nguyễn Đức Toàn</t>
  </si>
  <si>
    <t>0973 544607</t>
  </si>
  <si>
    <t>Phạm Xuân Trường</t>
  </si>
  <si>
    <t>Thôn 5 - xã Đam Bri</t>
  </si>
  <si>
    <t>0918 785350</t>
  </si>
  <si>
    <t>Nguyễn Hữu Thể</t>
  </si>
  <si>
    <t>0988 235767</t>
  </si>
  <si>
    <t>Trần Văn Giới</t>
  </si>
  <si>
    <t>0633 863189</t>
  </si>
  <si>
    <t>Nguyễn Thị Tân</t>
  </si>
  <si>
    <t>Hồ Thị Khang</t>
  </si>
  <si>
    <t>Nguyễn Xuân Phú</t>
  </si>
  <si>
    <t>Khu 3B, phường 1</t>
  </si>
  <si>
    <t>0934 031693</t>
  </si>
  <si>
    <t>Hoàng Thị Kim Ngọc</t>
  </si>
  <si>
    <t>Lộc Sơn</t>
  </si>
  <si>
    <t>0633 725580</t>
  </si>
  <si>
    <t>51 Hà Giang</t>
  </si>
  <si>
    <t>0633 864169</t>
  </si>
  <si>
    <t>Lê Văn Lên</t>
  </si>
  <si>
    <t>Xóm 2 - thôn 11 - Đam Bri</t>
  </si>
  <si>
    <t>0987 555761</t>
  </si>
  <si>
    <t>Nguyễn Xuân Bách</t>
  </si>
  <si>
    <t>Khu 8B - Lộc Sơn</t>
  </si>
  <si>
    <t>0987 009791</t>
  </si>
  <si>
    <t>Vũ Thị Huê</t>
  </si>
  <si>
    <t>0633 725504</t>
  </si>
  <si>
    <t>10 khu 3B - phường 1</t>
  </si>
  <si>
    <t>Lê Đức Dụng</t>
  </si>
  <si>
    <t>Đỗ Văn Bắc</t>
  </si>
  <si>
    <t>0978 696146</t>
  </si>
  <si>
    <t>Tạ Văn Hạnh</t>
  </si>
  <si>
    <t>Nguyễn Phương Hiền</t>
  </si>
  <si>
    <t>0976 459497</t>
  </si>
  <si>
    <t>Đỗ Văn Được</t>
  </si>
  <si>
    <t>0933 066558</t>
  </si>
  <si>
    <t>Chu Văn Tấn</t>
  </si>
  <si>
    <t>0929 355612</t>
  </si>
  <si>
    <t>Đinh Thanh Sơn</t>
  </si>
  <si>
    <t>0788 409864</t>
  </si>
  <si>
    <t>Huỳnh Kim Trí</t>
  </si>
  <si>
    <t>Nguyễn Hữu Thiên</t>
  </si>
  <si>
    <t>Trương Công Chánh</t>
  </si>
  <si>
    <t>01653 714993</t>
  </si>
  <si>
    <t>Đoàn Đức Hậu</t>
  </si>
  <si>
    <t>Tổ 13 - phường 1</t>
  </si>
  <si>
    <t>Nguyễn Thị Phương</t>
  </si>
  <si>
    <t>Nguyễn Thị Minh</t>
  </si>
  <si>
    <t>Nguyễn Quang Ký</t>
  </si>
  <si>
    <t>Trần Xuân Hồng</t>
  </si>
  <si>
    <t>Lê Thanh Dũng</t>
  </si>
  <si>
    <t>Tổ 1 - Lộc Phát</t>
  </si>
  <si>
    <t>Nguyễn Văn Mừng</t>
  </si>
  <si>
    <t>Đỗ Văn Biên</t>
  </si>
  <si>
    <t>Nguyễn Thái Việt</t>
  </si>
  <si>
    <t>Đoàn Văn Cương</t>
  </si>
  <si>
    <t>Nguyễn Văn Thể</t>
  </si>
  <si>
    <t>Ngô Anh Tuấn</t>
  </si>
  <si>
    <t>Ngô Thị Sinh</t>
  </si>
  <si>
    <t>Nguyễn Xuân Quý</t>
  </si>
  <si>
    <t>Lê Quang Lãm</t>
  </si>
  <si>
    <t>Tổ 3 - phương2</t>
  </si>
  <si>
    <t>Vũ Văn Bình</t>
  </si>
  <si>
    <t>Phường Lộc Phát</t>
  </si>
  <si>
    <t>Hữu Trọng</t>
  </si>
  <si>
    <t>Phường Lộc Sơn</t>
  </si>
  <si>
    <t>Nguyễn Phương Oanh</t>
  </si>
  <si>
    <t>Tổ 10 - phường 1</t>
  </si>
  <si>
    <t>Đặng Đình Hòa</t>
  </si>
  <si>
    <t>Tổ 13 - Lộc Sơn</t>
  </si>
  <si>
    <t>Nguyễn Thị Lý</t>
  </si>
  <si>
    <t>Tổ 12 - phường 1</t>
  </si>
  <si>
    <t>Tổ 11 - Lộc Sơn</t>
  </si>
  <si>
    <t>Nguyễn Thị Hoàng</t>
  </si>
  <si>
    <t>Tổ 10 - Lộc Sơn</t>
  </si>
  <si>
    <t>Hà Thị Ân</t>
  </si>
  <si>
    <t>Tổ 2 - Lộc Phát</t>
  </si>
  <si>
    <t>Nguyễn Thị Hà</t>
  </si>
  <si>
    <t>Nguyễn Xuân Hiền</t>
  </si>
  <si>
    <t>92/2 Lam Sơn - Lộc Sơn</t>
  </si>
  <si>
    <t>Nguyễn Hữu Phú</t>
  </si>
  <si>
    <t>Lê Thị Xuyến</t>
  </si>
  <si>
    <t>Thôn 2 - xã Đạm Bri</t>
  </si>
  <si>
    <t>Lê Đình Hướng</t>
  </si>
  <si>
    <t>208B - Lý Thường Kiệt</t>
  </si>
  <si>
    <t>Nguyễn Văn Trung</t>
  </si>
  <si>
    <t>Bùi Trọng Giới</t>
  </si>
  <si>
    <t>Bùi Quốc Tiệp</t>
  </si>
  <si>
    <t>Nguyễn Thị Thanh</t>
  </si>
  <si>
    <t>Phạm Đình Trọng</t>
  </si>
  <si>
    <t>Võ Văn Cường</t>
  </si>
  <si>
    <t>Lê Đức Dung</t>
  </si>
  <si>
    <t>Tổ 13 - phường 2</t>
  </si>
  <si>
    <t>Lê Huy Thiện</t>
  </si>
  <si>
    <t>Tổ 13 - phường 3</t>
  </si>
  <si>
    <t>Nguyễn Tấn Đức</t>
  </si>
  <si>
    <t>Tổ 13 - phường 4</t>
  </si>
  <si>
    <t>An Thị Hoàng</t>
  </si>
  <si>
    <t>Tổ 13 - phường 5</t>
  </si>
  <si>
    <t>Nguyễn Thị Duyên</t>
  </si>
  <si>
    <t>Tổ 13 - phường 6</t>
  </si>
  <si>
    <t>Trần Văn Danh</t>
  </si>
  <si>
    <t>Tổ 13 - phường 7</t>
  </si>
  <si>
    <t>Nguyễn Đức Minh</t>
  </si>
  <si>
    <t>44 Trần Phú - Lộc Sơn</t>
  </si>
  <si>
    <t>Nguyễn Đức Toán</t>
  </si>
  <si>
    <t>Tổ 13 - phường 9</t>
  </si>
  <si>
    <t>LAREC</t>
  </si>
  <si>
    <t>TTNC TN Nông lâm 
nghiệp Lâm Đồng</t>
  </si>
  <si>
    <t>0633 864794</t>
  </si>
  <si>
    <t>VI</t>
  </si>
  <si>
    <t>Bảo Lâm</t>
  </si>
  <si>
    <t>Ngọc Biên</t>
  </si>
  <si>
    <t xml:space="preserve">Tổ 14 - TT Lộc Thắng </t>
  </si>
  <si>
    <t>01697 380119</t>
  </si>
  <si>
    <t>Trịnh Văn Vỵ</t>
  </si>
  <si>
    <t>Tổ 15 - TT Lộc Thắng</t>
  </si>
  <si>
    <t>01674 271459</t>
  </si>
  <si>
    <t>Lưu Thị Thanh Hồng</t>
  </si>
  <si>
    <t xml:space="preserve">Tổ 17 - TT Lộc Thắng </t>
  </si>
  <si>
    <t>0975 621816</t>
  </si>
  <si>
    <t>Nguyễn Văn Thuấn</t>
  </si>
  <si>
    <t xml:space="preserve">Tổ 1 - TT Lộc Thắng </t>
  </si>
  <si>
    <t>01666 308361</t>
  </si>
  <si>
    <t>0936 126397</t>
  </si>
  <si>
    <t>Nguyễn Văn Dậu</t>
  </si>
  <si>
    <t>0978 645085</t>
  </si>
  <si>
    <t>Hoàng Văn Trọng</t>
  </si>
  <si>
    <t>0985 012854</t>
  </si>
  <si>
    <t>Trường Sang</t>
  </si>
  <si>
    <t>Nguyễn Văn Am</t>
  </si>
  <si>
    <t xml:space="preserve">Thôn 1 - xã Lộc Bảo </t>
  </si>
  <si>
    <t>0915 901133</t>
  </si>
  <si>
    <t>Văn Phú</t>
  </si>
  <si>
    <t>Nguyễn Văn Phú</t>
  </si>
  <si>
    <t>01684 150244</t>
  </si>
  <si>
    <t>Tâm Hồng</t>
  </si>
  <si>
    <t>Nguyễn Văn Tâm</t>
  </si>
  <si>
    <t xml:space="preserve">Thôn 3 - xã Lộc Bảo </t>
  </si>
  <si>
    <t>01653 032533</t>
  </si>
  <si>
    <t>Nguyễn Văn Tưởng</t>
  </si>
  <si>
    <t xml:space="preserve">Thôn 5 - xã Lộc Nam </t>
  </si>
  <si>
    <t>Trần Văn Môn</t>
  </si>
  <si>
    <t xml:space="preserve">Thôn 9 - xã Lộc Nam </t>
  </si>
  <si>
    <t>0633 924307</t>
  </si>
  <si>
    <t>Lê Văn Ba</t>
  </si>
  <si>
    <t xml:space="preserve">Thôn 6 - xã Lộc Nam </t>
  </si>
  <si>
    <t>Lê Tùng Vinh</t>
  </si>
  <si>
    <t xml:space="preserve">Thôn 1 - xã Lộc Ngãi </t>
  </si>
  <si>
    <t>0933 771685</t>
  </si>
  <si>
    <t>Nguyễn Trung Chỉnh</t>
  </si>
  <si>
    <t>Bảo Sơn</t>
  </si>
  <si>
    <t>Nguyễn Bảo Sơn</t>
  </si>
  <si>
    <t>Thôn 2 - xã Lộc Ngãi</t>
  </si>
  <si>
    <t>Cây giống các loại</t>
  </si>
  <si>
    <t>Nguyễn Lương Tài</t>
  </si>
  <si>
    <t xml:space="preserve">Thôn 2 - xã Lộc Ngãi </t>
  </si>
  <si>
    <t>Bùi Văn Chính</t>
  </si>
  <si>
    <t xml:space="preserve">Thôn 12 - xã Lộc Ngãi </t>
  </si>
  <si>
    <t>Vũ Quốc Khanh</t>
  </si>
  <si>
    <t xml:space="preserve">Thôn 13 - xã Lộc Ngãi </t>
  </si>
  <si>
    <t>Kim Liên</t>
  </si>
  <si>
    <t>Ba Hùng</t>
  </si>
  <si>
    <t>Lê Kim Ba</t>
  </si>
  <si>
    <t xml:space="preserve">Thôn 3 - xã Lộc Thành </t>
  </si>
  <si>
    <t>01668 84533</t>
  </si>
  <si>
    <t>Thanh Phong</t>
  </si>
  <si>
    <t>Trần Thanh Phong</t>
  </si>
  <si>
    <t xml:space="preserve">Thôn 1 - xã Lộc Thành </t>
  </si>
  <si>
    <t>0948 372824</t>
  </si>
  <si>
    <t>Thanh Loan</t>
  </si>
  <si>
    <t>Nguyễn Thanh Loan</t>
  </si>
  <si>
    <t>0909 061903</t>
  </si>
  <si>
    <t>Lối</t>
  </si>
  <si>
    <t>Nguyễn Văn Lối</t>
  </si>
  <si>
    <t xml:space="preserve">Thôn 5 - xã Lộc Thành </t>
  </si>
  <si>
    <t>0986 043154</t>
  </si>
  <si>
    <t>Năm Xuân</t>
  </si>
  <si>
    <t>Lê Văn Xuân</t>
  </si>
  <si>
    <t xml:space="preserve">Thôn 6 - xã Lộc Thành </t>
  </si>
  <si>
    <t>01695 253113</t>
  </si>
  <si>
    <t>Bảo Nguyên</t>
  </si>
  <si>
    <t xml:space="preserve">Thôn 12 - xã Lộc Thành </t>
  </si>
  <si>
    <t>0912 6211728</t>
  </si>
  <si>
    <t>Đăng Sang</t>
  </si>
  <si>
    <t>Bùi Đình Thám</t>
  </si>
  <si>
    <t>0985 537067</t>
  </si>
  <si>
    <t>Diễn</t>
  </si>
  <si>
    <t>Phan Diễn</t>
  </si>
  <si>
    <t xml:space="preserve">Thôn 16 - xã Lộc Thành </t>
  </si>
  <si>
    <t>0632 214120</t>
  </si>
  <si>
    <t>Hải</t>
  </si>
  <si>
    <t>Hoàng Văn Hải</t>
  </si>
  <si>
    <t>0633 878186</t>
  </si>
  <si>
    <t>Nguyễn Văn Hoàng</t>
  </si>
  <si>
    <t xml:space="preserve">Thôn 1 - xã Lộc Bắc </t>
  </si>
  <si>
    <t>Nguyễn Thị Bích Hồng</t>
  </si>
  <si>
    <t>Vũ Quốc Triều</t>
  </si>
  <si>
    <t>Mai Thị Hiền</t>
  </si>
  <si>
    <t xml:space="preserve">Thôn 3 - xã Lộc Bắc </t>
  </si>
  <si>
    <t>0923 502316</t>
  </si>
  <si>
    <t>Nguyễn Tuyên</t>
  </si>
  <si>
    <t>01249 919059</t>
  </si>
  <si>
    <t>Hoàng Quốc Việt</t>
  </si>
  <si>
    <t xml:space="preserve">Thôn 4 - xã Lộc Bắc </t>
  </si>
  <si>
    <t>0907 250835</t>
  </si>
  <si>
    <t>Nguyễn Đăng Trung</t>
  </si>
  <si>
    <t>0938 814355</t>
  </si>
  <si>
    <t>VII</t>
  </si>
  <si>
    <t>Đạ Huoai</t>
  </si>
  <si>
    <t>Kim Hùng</t>
  </si>
  <si>
    <t>Lý Thiên Kim</t>
  </si>
  <si>
    <t>0633 876678</t>
  </si>
  <si>
    <t>Cây điều</t>
  </si>
  <si>
    <t>Hoàng Long</t>
  </si>
  <si>
    <t>Lê Văn Lương</t>
  </si>
  <si>
    <t>0633 876755</t>
  </si>
  <si>
    <t>Thành Đạt</t>
  </si>
  <si>
    <t>01225 717211</t>
  </si>
  <si>
    <t>Nguyễn Thị Hiền</t>
  </si>
  <si>
    <t xml:space="preserve">Thôn 4 - Xã Đoàn Kế </t>
  </si>
  <si>
    <t>01635 695655</t>
  </si>
  <si>
    <t>Thanh Hải</t>
  </si>
  <si>
    <t>Nguyễn Văn Hải</t>
  </si>
  <si>
    <t>Hồng Đạt</t>
  </si>
  <si>
    <t>Nguyễn Tấn Đạt</t>
  </si>
  <si>
    <t>Quang Huy</t>
  </si>
  <si>
    <t>Bùi Văn Huy</t>
  </si>
  <si>
    <t>0633 932119</t>
  </si>
  <si>
    <t>Nguyễn Văn Thành</t>
  </si>
  <si>
    <t>Thôn 5- Xã Ma đaguôi</t>
  </si>
  <si>
    <t>0633 935089</t>
  </si>
  <si>
    <t>Đào Thị Hường</t>
  </si>
  <si>
    <t>Cty TNHH giống cây 
trồng thực nghiệm 
Nam Lâm Đồng</t>
  </si>
  <si>
    <t xml:space="preserve">Thôn 4 - xã Hà Lâm </t>
  </si>
  <si>
    <t>01655 221183</t>
  </si>
  <si>
    <t>VIII</t>
  </si>
  <si>
    <t>Đạ Tẻh</t>
  </si>
  <si>
    <t>Hồng Công</t>
  </si>
  <si>
    <t>Lê Hữu Công</t>
  </si>
  <si>
    <t>0633 881105</t>
  </si>
  <si>
    <t>Ngọc Hùng</t>
  </si>
  <si>
    <t>Đoàn Ngọc Hùng</t>
  </si>
  <si>
    <t>Thôn 3 - xã Đạ Kho</t>
  </si>
  <si>
    <t>01212 020213</t>
  </si>
  <si>
    <t>Quốc Thắng</t>
  </si>
  <si>
    <t>Đoàn Quốc Thắng</t>
  </si>
  <si>
    <t>Thôn 4 - xã Đạ Kho</t>
  </si>
  <si>
    <t>01296 380399</t>
  </si>
  <si>
    <t>Trường Phát</t>
  </si>
  <si>
    <t>Đào Huy Thuận</t>
  </si>
  <si>
    <t>Thôn 5 - xã Đạ Kho</t>
  </si>
  <si>
    <t>0908 688804</t>
  </si>
  <si>
    <t>IX</t>
  </si>
  <si>
    <t>Cát Tiên</t>
  </si>
  <si>
    <t>Nguyễn Văn Xã</t>
  </si>
  <si>
    <t>0919 403755</t>
  </si>
  <si>
    <t>Lê Văn Tuấn</t>
  </si>
  <si>
    <t xml:space="preserve">Thôn 2 - Xã Đức Phổ </t>
  </si>
  <si>
    <t>0639 632839</t>
  </si>
  <si>
    <t>X</t>
  </si>
  <si>
    <t>Đơn Dương</t>
  </si>
  <si>
    <t>Xã Tu Tra</t>
  </si>
  <si>
    <t>SX&amp;
KD</t>
  </si>
  <si>
    <t>Đức Dương</t>
  </si>
  <si>
    <t>Cơ sở SX&amp;KD 
Nhật Khanh</t>
  </si>
  <si>
    <t xml:space="preserve"> Hiếu luận</t>
  </si>
  <si>
    <t>Quỳ Định</t>
  </si>
  <si>
    <t>Nguyễn T. Thanh Tuyền</t>
  </si>
  <si>
    <t>TDP 11 - Ma đa guôi</t>
  </si>
  <si>
    <t>Thôn 2-Xã Hà Lâm</t>
  </si>
  <si>
    <t xml:space="preserve">TDP 12 - TTMa đa guôi </t>
  </si>
  <si>
    <t xml:space="preserve">TDP 1 - TT ĐạMri </t>
  </si>
  <si>
    <t>TDP 3 - TT ĐạMri</t>
  </si>
  <si>
    <t xml:space="preserve">TDP 4 - TT ĐạMri </t>
  </si>
  <si>
    <t>TDP 4B - TT Đạ Tẻh</t>
  </si>
  <si>
    <t>TDP 7 - TT Cát Tiên</t>
  </si>
  <si>
    <t xml:space="preserve">Tiền Yên - xã Lộc Đức </t>
  </si>
  <si>
    <t xml:space="preserve">CS giống cây </t>
  </si>
  <si>
    <t xml:space="preserve">CS giống </t>
  </si>
  <si>
    <t>Thảo Lâm</t>
  </si>
  <si>
    <t>Cty Him Lam</t>
  </si>
  <si>
    <t>N. Tấn Nhật Uyên</t>
  </si>
  <si>
    <t>Hữu Thiên</t>
  </si>
  <si>
    <t>65 Lam Sơn - Lộc Sơn</t>
  </si>
  <si>
    <t>01234 514795</t>
  </si>
  <si>
    <t>Tên hiệu</t>
  </si>
  <si>
    <t>347 QL20, Lộc Nga</t>
  </si>
  <si>
    <t>Thái Hữu Tỵ</t>
  </si>
  <si>
    <t>0919 854719</t>
  </si>
  <si>
    <t>Cà phê, cây chè</t>
  </si>
  <si>
    <t>Cà phê lá xoài</t>
  </si>
  <si>
    <t>Cà phê TR4</t>
  </si>
  <si>
    <t>x</t>
  </si>
  <si>
    <t>Kinh 
doanh</t>
  </si>
  <si>
    <t xml:space="preserve">Năng lực SX (cây/năm)
 </t>
  </si>
  <si>
    <t>Chủng loại 
cây trồng - đơn vị tính (cây)</t>
  </si>
  <si>
    <t>Cà phê (80,000), cây chè (50,000)</t>
  </si>
  <si>
    <t>Cà phê (50,000), cây chè (80,000)</t>
  </si>
  <si>
    <t>Cà phê (70,000), cây chè (50,000)</t>
  </si>
  <si>
    <t>Cà phê (50,000), cây chè (70,000)</t>
  </si>
  <si>
    <t>Cà phê (60,000), cây chè (20,000)</t>
  </si>
  <si>
    <t>Cà phê (60,000), cây chè (15,000)</t>
  </si>
  <si>
    <t>Cà phê (30,000), cây chè (45,000)</t>
  </si>
  <si>
    <t>Cà phê (30,000), cây chè (35,000)</t>
  </si>
  <si>
    <t>Cà phê (30,000), cây chè (20,000)</t>
  </si>
  <si>
    <t>Cà phê (20,000), cây chè (25,000)</t>
  </si>
  <si>
    <t>Cà phê (25,000), cây chè (15,000)</t>
  </si>
  <si>
    <t>Cà phê (15,000), cây chè (25,000)</t>
  </si>
  <si>
    <t>Cà phê (20,000), cây chè (20,000)</t>
  </si>
  <si>
    <t>Cà phê (17,000), cây chè (15,000)</t>
  </si>
  <si>
    <t>Cà phê (15,000), cây chè (15,000)</t>
  </si>
  <si>
    <t>Cà phê (22,000), cây chè (7,000)</t>
  </si>
  <si>
    <t>Cà phê (10,000), cây chè (15,000)</t>
  </si>
  <si>
    <t>Cà phê (20,000), bơ (5,000)</t>
  </si>
  <si>
    <t>Cà phê (12,000), cây chè (10,000)</t>
  </si>
  <si>
    <t>Cà phê (10,000), bơ (10,000)</t>
  </si>
  <si>
    <t>Cà phê (10,000), cây chè (5,000)</t>
  </si>
  <si>
    <t>Cà phê TR4 (10,000), TR9 (5,000)</t>
  </si>
  <si>
    <t>Cà phê TR4 (1,500), TS5 (1,500)</t>
  </si>
  <si>
    <t>Cà phê TS1 (1,000), TS5(1,000)</t>
  </si>
  <si>
    <t>Cây ăn trái (300,000), điều (150,000)</t>
  </si>
  <si>
    <t>Cà phê (134,000), chè 100,000),
 bơ (200)</t>
  </si>
  <si>
    <t>Cà phê (30,000), bơ (20,000), 
măng cụt (15,000), mít nghệ (10,000)</t>
  </si>
  <si>
    <t>3 Quang Trung -
 Bảo Lộc</t>
  </si>
  <si>
    <t>Trung tâm NCCGKT 
CCN&amp;CĂQ Lâm Đồng</t>
  </si>
  <si>
    <t>Cà phê (250,000), bơ (70,000), 
sầu riêng 10,000)</t>
  </si>
  <si>
    <t>Cà phê (60,000), cây chè (40,000),bơ (1,000)</t>
  </si>
  <si>
    <t>Cà phê (100,000), bơ (10,000), 
tiêu (20,000), sầu riêng (10,000), 
chuối (10,000), mắc ca (10,000)</t>
  </si>
  <si>
    <t>Cà phê Thiện trường (25,000), 
TS1 (25,000)</t>
  </si>
  <si>
    <t>Cà phê TR4 (3,000), TS1 (3,000),
 Thiện trường (2,000)</t>
  </si>
  <si>
    <t>Cà phê TR4 (1,000), TS1 (1,000), 
Lá xoài (1,000)</t>
  </si>
  <si>
    <t>Cà phê TR4 (1,000), TS1 (700), TS5 (1,000)</t>
  </si>
  <si>
    <t>PHÒNG TRỒNG TRỌT</t>
  </si>
  <si>
    <t>Độc lập - Tự do - Hạnh phúc</t>
  </si>
  <si>
    <t>Kính gửi: Lãnh đạo Chi cục Trồng trọt &amp; BVTV Lâm Đồng</t>
  </si>
  <si>
    <t>CHI CỤC TRỒNG TRỌT &amp; BVTV</t>
  </si>
  <si>
    <t>CỘNG HÒA XÃ HỘI CHỦ NGHĨA VIỆT NAM</t>
  </si>
  <si>
    <t>Cà phê (10,000), cây chè (60,000)</t>
  </si>
  <si>
    <t xml:space="preserve">Cà phê </t>
  </si>
  <si>
    <t>Cà phê (150,000), bơ (50,000)</t>
  </si>
  <si>
    <t>Cà phê (Trường sơn)</t>
  </si>
  <si>
    <t>Cà phê (TR4)</t>
  </si>
  <si>
    <t>Anh Thư</t>
  </si>
  <si>
    <t>Huyền Định</t>
  </si>
  <si>
    <t>Trung Hiếu</t>
  </si>
  <si>
    <t>Ngoan</t>
  </si>
  <si>
    <t>Lực</t>
  </si>
  <si>
    <t>Đằng Thủy</t>
  </si>
  <si>
    <t>Năm Trào</t>
  </si>
  <si>
    <t>Minh yến</t>
  </si>
  <si>
    <t>Chỉnh Hiên</t>
  </si>
  <si>
    <t>Tân Yến</t>
  </si>
  <si>
    <t>Ông Bình</t>
  </si>
  <si>
    <t>Liên Trung</t>
  </si>
  <si>
    <t>Hạnh</t>
  </si>
  <si>
    <t>Trung Hường</t>
  </si>
  <si>
    <t>Ngọc Bích</t>
  </si>
  <si>
    <t>Dũng Hoa</t>
  </si>
  <si>
    <t>Lũy Nhài</t>
  </si>
  <si>
    <t>Bích Lương</t>
  </si>
  <si>
    <t>Tuấn Mai</t>
  </si>
  <si>
    <t>Dự</t>
  </si>
  <si>
    <t>Tâm Nam</t>
  </si>
  <si>
    <t>Nga Thúy</t>
  </si>
  <si>
    <t>TRung Yến</t>
  </si>
  <si>
    <t>Dư Hồng</t>
  </si>
  <si>
    <t>Quyên Quốc</t>
  </si>
  <si>
    <t>Liên Giới</t>
  </si>
  <si>
    <t>Thanh</t>
  </si>
  <si>
    <t>Lâm Huê</t>
  </si>
  <si>
    <t>Bảy Hồng</t>
  </si>
  <si>
    <t>Tùng Thành</t>
  </si>
  <si>
    <t>Năng lực sản xuất: cây/năm</t>
  </si>
  <si>
    <t>Tổng cộng số cơ sở</t>
  </si>
  <si>
    <t>Cơ sở cây giống</t>
  </si>
  <si>
    <t>Thủy Sính</t>
  </si>
  <si>
    <t>97, thôn 8, xã Liên Đầm</t>
  </si>
  <si>
    <t>01686978941</t>
  </si>
  <si>
    <t>CB
TC</t>
  </si>
  <si>
    <t>Cà phê (100,000), cây chè (110,000), bơ (1,000)</t>
  </si>
  <si>
    <t>Cà phê (90,000), cây chè (40,000), bơ (3,000)</t>
  </si>
  <si>
    <t>Cà phê (60,000), cây chè (50,000), bơ (15,500)</t>
  </si>
  <si>
    <t>Cà phê (70,000), cây chè (20,000), bơ (1,000)</t>
  </si>
  <si>
    <t>Cà phê (50,000), cây chè (10,000), bơ (1,000)</t>
  </si>
  <si>
    <t>Công ty TNHH Điện tử Tiến Đạt</t>
  </si>
  <si>
    <t>0913111405</t>
  </si>
  <si>
    <t>Nguyễn Tiến Đạt</t>
  </si>
  <si>
    <t>Cao Bằng</t>
  </si>
  <si>
    <t>Lê Cao Bằng</t>
  </si>
  <si>
    <t>Lộc Tiến, Bảo Lộc</t>
  </si>
  <si>
    <t>0982718665</t>
  </si>
  <si>
    <t>Thôn 5, Đambri</t>
  </si>
  <si>
    <t>0933163264</t>
  </si>
  <si>
    <t>Cà phê 10.000 cây, chè 5.000 cây, 
bơ 5.000 cây</t>
  </si>
  <si>
    <t>Nguyễn Văn Chung</t>
  </si>
  <si>
    <t>Thôn 2, Đambri</t>
  </si>
  <si>
    <t>01638939390</t>
  </si>
  <si>
    <t>Phạm Thị Huệ</t>
  </si>
  <si>
    <t>Lộc Phát, Bảo Lộc</t>
  </si>
  <si>
    <t>0976163161</t>
  </si>
  <si>
    <t>Đức Cường</t>
  </si>
  <si>
    <t>Nguyễn Chi Giang</t>
  </si>
  <si>
    <t>Quảng Đức, Đinh Văn</t>
  </si>
  <si>
    <t>0943257479</t>
  </si>
  <si>
    <t>BẢNG TỔNG HỢP 276 CƠ SỞ SXKD GIỐNG 
CÂY CÔNG NGHIỆP VÀ CÂY ĂN QUẢ TRÊN ĐỊA BÀN TỈNH NĂM 2017</t>
  </si>
  <si>
    <t>Cty TNHH
Mắc ca Việt</t>
  </si>
  <si>
    <t>Cây ăn trái (2,500),
 cây điều (500)</t>
  </si>
  <si>
    <t>Khu Đồi Tàu, thôn 9, 
Hòa Trung</t>
  </si>
  <si>
    <t>58A Phạm Ngọc Thạch-
Lộc Sơn</t>
  </si>
  <si>
    <t>Phạm Ngọc Thạch -
Lộc Sơn</t>
  </si>
  <si>
    <t>202 Lý Thường Kiệt, 
Lộc Phát</t>
  </si>
  <si>
    <t>101/29 Lý Thường Kiệt-
Lộc Phát</t>
  </si>
  <si>
    <t>150 Nguyễn văn Cừ - 
Lộc Sơn</t>
  </si>
  <si>
    <t>165/16 Nguyễn văn Cừ - 
Lộc Phát</t>
  </si>
  <si>
    <t>127 Lý Thường Kiệt -
Lộc Phát</t>
  </si>
  <si>
    <t>Nguyễn Thị Thanh 
Phương</t>
  </si>
  <si>
    <t xml:space="preserve">Ghi chú: </t>
  </si>
  <si>
    <t>SX&amp; KD: Sản xuất, kinh doanh</t>
  </si>
  <si>
    <t>CBTC: Công bố tiêu chuẩn giống cây trồng</t>
  </si>
  <si>
    <t>Năng lực
các cơ sở SX, KD của các cơ sở đã CBTCCS</t>
  </si>
  <si>
    <t xml:space="preserve"> cà phê TR4, TR9, TR11, TR12, TRS1 (300,000); 
Có TRS1 2,000 kg hạt giống</t>
  </si>
  <si>
    <t>Cây chè (360,000)</t>
  </si>
  <si>
    <t>Quốc Ngữ</t>
  </si>
  <si>
    <t>Đỗ Quốc Ngữ</t>
  </si>
  <si>
    <t>30 Mạc Thị Bưởi, Lộc Thành</t>
  </si>
  <si>
    <t>0922376738</t>
  </si>
  <si>
    <t>cà phê, bơ</t>
  </si>
  <si>
    <t>Công ty TNHH Dịch vụ thương mại Hùng Dũng</t>
  </si>
  <si>
    <t>Phạm Xuân Trinh</t>
  </si>
  <si>
    <t>Hẻm 406 Trần Hưng Đạo, Lộc Sơn</t>
  </si>
  <si>
    <t>'0907610992</t>
  </si>
  <si>
    <t>Magic - S</t>
  </si>
  <si>
    <t xml:space="preserve">Năng lực SX (cây/năm) </t>
  </si>
  <si>
    <t>HTX Nông Lâm nghiệp Nam Hà</t>
  </si>
  <si>
    <t>Nguyễn Đăng Bằng</t>
  </si>
  <si>
    <t>thôn Hoàn Kiếm 2, xã Nam Hà</t>
  </si>
  <si>
    <t>'09864135</t>
  </si>
  <si>
    <t>Cơ sở cây giống Hùng Thuận</t>
  </si>
  <si>
    <t>Lê Hảo Thuận</t>
  </si>
  <si>
    <t>0931225220</t>
  </si>
  <si>
    <t>Đào Quang Phùng</t>
  </si>
  <si>
    <t>Thôn 5, xã Hòa Trung, Di Linh</t>
  </si>
  <si>
    <t>Hẻm 58, Cao Bá Quát, phường Lộc Phát</t>
  </si>
  <si>
    <t>Cà phê vối ghép (20.000 cây),  cà phê vối thực sinh (200.000 cây)</t>
  </si>
  <si>
    <t xml:space="preserve"> Đào Quang Phùng</t>
  </si>
  <si>
    <t>Trung Thành</t>
  </si>
  <si>
    <t>Thôn 9 - xã Tân Lạc</t>
  </si>
  <si>
    <t>Nguyễn Trung Thành</t>
  </si>
  <si>
    <t>Cà phê mít làm gốc ghép (200,000)</t>
  </si>
  <si>
    <t xml:space="preserve">Bảng tổng hợp năng lực sản xuất các cơ sở sản xuất kinh doanh giống Cây công nghiệp và Cây ăn quả trên địa bàn tỉnh Lâm Đồng
</t>
  </si>
  <si>
    <t>STT</t>
  </si>
  <si>
    <t>Cây trồng</t>
  </si>
  <si>
    <t>Số cơ sở</t>
  </si>
  <si>
    <t>Năng lực
 sản xuất
 (Cây/năm)</t>
  </si>
  <si>
    <t>Số cơ sở 
công bố tiêu chuẩn</t>
  </si>
  <si>
    <t xml:space="preserve">Cây bơ </t>
  </si>
  <si>
    <t>Cây tiêu</t>
  </si>
  <si>
    <t>Cây sầu riêng</t>
  </si>
  <si>
    <t>Cây mắc ca</t>
  </si>
  <si>
    <t>Cây mít nghệ</t>
  </si>
  <si>
    <t>Cây măng cụt</t>
  </si>
  <si>
    <t xml:space="preserve">Cây chuối </t>
  </si>
  <si>
    <t>Tổng cộng</t>
  </si>
  <si>
    <t>Cà phê (200,000)</t>
  </si>
  <si>
    <t>Cà phê (250,000)</t>
  </si>
  <si>
    <t>Cà phê (134,000)</t>
  </si>
  <si>
    <t>Cà phê (100,000)</t>
  </si>
  <si>
    <t>Cà phê (80,000)</t>
  </si>
  <si>
    <t>Cà phê (90,000)</t>
  </si>
  <si>
    <t>Cà phê (50,000)</t>
  </si>
  <si>
    <t>Cà phê (60,000)</t>
  </si>
  <si>
    <t>Cà phê (70,000)</t>
  </si>
  <si>
    <t>Cà phê (30,000)</t>
  </si>
  <si>
    <t>Cà phê (10,000)</t>
  </si>
  <si>
    <t>Cà phê (25,000)</t>
  </si>
  <si>
    <t>Cà phê (15,000)</t>
  </si>
  <si>
    <t>Cà phê (20,000)</t>
  </si>
  <si>
    <t>Cà phê (17,000)</t>
  </si>
  <si>
    <t>Cà phê (22,000)</t>
  </si>
  <si>
    <t>Cà phê (12,000)</t>
  </si>
  <si>
    <t>Cà phê (10.000)</t>
  </si>
  <si>
    <t>Cà phê (160,000)</t>
  </si>
  <si>
    <t>Cà phê (16,000)</t>
  </si>
  <si>
    <t>Cà phê (45,000)</t>
  </si>
  <si>
    <t>Cà phê (7,000)</t>
  </si>
  <si>
    <t>Cà phê TR4 (7,000)</t>
  </si>
  <si>
    <t>Cà phê (5,000)</t>
  </si>
  <si>
    <t>Cà phê (4,000)</t>
  </si>
  <si>
    <t xml:space="preserve">Tổng cộng số cơ sở </t>
  </si>
  <si>
    <t>Cây chè (320,000)</t>
  </si>
  <si>
    <t>Cây chè (130,000)</t>
  </si>
  <si>
    <t>Cây chè (77,000)</t>
  </si>
  <si>
    <t xml:space="preserve">Cây chè 100,000),
</t>
  </si>
  <si>
    <t>Cây chè (110,000)</t>
  </si>
  <si>
    <t>Cây chè (100,000)</t>
  </si>
  <si>
    <t>Cây chè (55,000)</t>
  </si>
  <si>
    <t>Cây chè 35,000)</t>
  </si>
  <si>
    <t>Cây chè (40,000)</t>
  </si>
  <si>
    <t>Cây chè (50,000)</t>
  </si>
  <si>
    <t>Cây chè (80,000)</t>
  </si>
  <si>
    <t>Cây chè (70,000)</t>
  </si>
  <si>
    <t>Cây chè (20,000)</t>
  </si>
  <si>
    <t>Cây chè (15,000)</t>
  </si>
  <si>
    <t>Cây chè (45,000)</t>
  </si>
  <si>
    <t>Cây chè (60,000)</t>
  </si>
  <si>
    <t>Cây chè (35,000)</t>
  </si>
  <si>
    <t>Cây chè (10,000)</t>
  </si>
  <si>
    <t>Cây chè (25,000)</t>
  </si>
  <si>
    <t>Cây chè (7,000)</t>
  </si>
  <si>
    <t xml:space="preserve">Cây chè (5.000) 
</t>
  </si>
  <si>
    <t>Cây chè (5,000)</t>
  </si>
  <si>
    <t>Cây bơ (5,000)</t>
  </si>
  <si>
    <t>Cây bơ (15,000)</t>
  </si>
  <si>
    <t xml:space="preserve">Cây bơ (70,000), 
</t>
  </si>
  <si>
    <t>Cây bơ (200)</t>
  </si>
  <si>
    <t>Cây bơ (1,000)</t>
  </si>
  <si>
    <t>Cây bơ (3,000)</t>
  </si>
  <si>
    <t>Cây bơ (15,500)</t>
  </si>
  <si>
    <t xml:space="preserve">Cây bơ (20,000), 
</t>
  </si>
  <si>
    <t xml:space="preserve">Cây bơ (5.000) </t>
  </si>
  <si>
    <t>Cây bơ (10,000)</t>
  </si>
  <si>
    <t xml:space="preserve">Cây bơ (1,000)
</t>
  </si>
  <si>
    <t>Cây bơ (500)</t>
  </si>
  <si>
    <t>Cây bơ (50,000)</t>
  </si>
  <si>
    <t xml:space="preserve">Cây bơ (7,000) 
</t>
  </si>
  <si>
    <t xml:space="preserve">Cây bơ (10,000) 
</t>
  </si>
  <si>
    <t xml:space="preserve">Cây bơ (5,000) 
</t>
  </si>
  <si>
    <t xml:space="preserve">Cây bơ (10,000)
</t>
  </si>
  <si>
    <t>Cây bơ (20,000)</t>
  </si>
  <si>
    <t>Cây bơ 036 (300)</t>
  </si>
  <si>
    <t xml:space="preserve">Cây bơ (2,000), 
</t>
  </si>
  <si>
    <t>Cây bơ (Pinkerton, Reed, Hass)</t>
  </si>
  <si>
    <t>Cây Bơ (1,000)</t>
  </si>
  <si>
    <t xml:space="preserve">Cây bơ (4,000)
</t>
  </si>
  <si>
    <t>Cây tiêu (10,000)</t>
  </si>
  <si>
    <t>Cây tiêu (11,000)</t>
  </si>
  <si>
    <t>Cây tiêu (19,000)</t>
  </si>
  <si>
    <t xml:space="preserve">
Cây tiêu (20,000)</t>
  </si>
  <si>
    <t>Cây tiêu (5,000)</t>
  </si>
  <si>
    <t>Cây tiêu (1,000)</t>
  </si>
  <si>
    <t>Cây tiêu (2,000)</t>
  </si>
  <si>
    <t>Cây tiêu (3,000)</t>
  </si>
  <si>
    <t>BẢNG TỔNG HỢP 276 CƠ SỞ SXKD GIỐNG 
CÂY SẦU RIÊNG TRÊN ĐỊA BÀN TỈNH NĂM 2017</t>
  </si>
  <si>
    <t>Cây sầu riêng 10,000)</t>
  </si>
  <si>
    <t xml:space="preserve">Cây sầu riêng (10,000) 
</t>
  </si>
  <si>
    <t>Cây sầu riêng (1,000)</t>
  </si>
  <si>
    <t>Cây mắc ca (150,000)</t>
  </si>
  <si>
    <t>Cây mắc ca (10,000)</t>
  </si>
  <si>
    <t>Cây mắc ca (1,000)</t>
  </si>
  <si>
    <t>Cây mắc ca (2,000)</t>
  </si>
  <si>
    <t>Cây mít nghệ (5,000)</t>
  </si>
  <si>
    <t>Cây mít nghệ (10,000)</t>
  </si>
  <si>
    <t>Cây chuối (10,000)</t>
  </si>
  <si>
    <t>Cây chuối (2,000)</t>
  </si>
  <si>
    <t>Cây điều (3,000)</t>
  </si>
  <si>
    <t>Cây điều (150,000)</t>
  </si>
  <si>
    <t>Cây điều (20,000)</t>
  </si>
  <si>
    <t xml:space="preserve">Cà điều (5,000) 
</t>
  </si>
  <si>
    <t>Cây điều (5,000)</t>
  </si>
  <si>
    <t>Cây điều (10,000)</t>
  </si>
  <si>
    <t>Cây điều (1,000)</t>
  </si>
  <si>
    <t>Cây điều (500)</t>
  </si>
  <si>
    <t>Cây điều (700)</t>
  </si>
  <si>
    <t>CâY điều (600)</t>
  </si>
  <si>
    <t>Cây ăn trái (40,000)</t>
  </si>
  <si>
    <t>Cây ăn trái (17,000)</t>
  </si>
  <si>
    <t>Cây ăn trái (9,000)</t>
  </si>
  <si>
    <t>Cây ăn quả (10,000)</t>
  </si>
  <si>
    <t>Cây ăn quả (5,000)</t>
  </si>
  <si>
    <t>Cây ăn trái (300,000)</t>
  </si>
  <si>
    <t>Cây ăn trái (25,000)</t>
  </si>
  <si>
    <t>Cây ăn trái (5,000)</t>
  </si>
  <si>
    <t>Cây ăn quả (2,000)</t>
  </si>
  <si>
    <t>Cây ăn quả (3,000)</t>
  </si>
  <si>
    <t>Cây ăn trái (30,000)</t>
  </si>
  <si>
    <t>Cây ăn trái (20,000)</t>
  </si>
  <si>
    <t xml:space="preserve">Cây ăn trái (6,000) 
</t>
  </si>
  <si>
    <t xml:space="preserve">Cây ăn trái (4,000) 
</t>
  </si>
  <si>
    <t xml:space="preserve">Cây ăn trái (3,000) 
</t>
  </si>
  <si>
    <t>Cây ăn trái (3,500)</t>
  </si>
  <si>
    <t>Cây ăn trái (3,300)</t>
  </si>
  <si>
    <t>Cây ăn trái (2,500)</t>
  </si>
  <si>
    <t>Cây ăn trái (2,400)</t>
  </si>
  <si>
    <t>cà phê</t>
  </si>
  <si>
    <t>cà phê vối ghép (1500 cây)</t>
  </si>
  <si>
    <t>bơ ghép (250 cây)</t>
  </si>
  <si>
    <t>Cà phê ghép (100.000), cà phê thực sinh (80.000)</t>
  </si>
  <si>
    <t xml:space="preserve"> Bơ ghép (20.000)</t>
  </si>
  <si>
    <t>Năng lực SX (cây/năm)</t>
  </si>
  <si>
    <t>Năng lực các cơ sở SX, KD của các cơ sở đã CBTCCS</t>
  </si>
  <si>
    <t>Lâm Sĩ Huế</t>
  </si>
  <si>
    <t>Thôn 8, xã Tân Lạc</t>
  </si>
  <si>
    <t>Sầu riêng (115.000)</t>
  </si>
  <si>
    <t xml:space="preserve">Nguyễn Văn Hải </t>
  </si>
  <si>
    <t xml:space="preserve">Thôn 2, xã Hà Lâm </t>
  </si>
  <si>
    <t>Sầu riêng (100.000)</t>
  </si>
  <si>
    <t>Sầu riêng ghép (20.000)</t>
  </si>
  <si>
    <t>cây ăn quả (5.000)</t>
  </si>
  <si>
    <t>Cà phê vối ghép (10.000 cây)</t>
  </si>
  <si>
    <t>Cây bơ ghép (2.000 cây)</t>
  </si>
  <si>
    <t>Sầu riêng (4.000 cây)</t>
  </si>
  <si>
    <t>Cây măng cụt (5,000)</t>
  </si>
  <si>
    <t>Cây măng cụt (15,000)</t>
  </si>
  <si>
    <t>Cây ăn trái (4,000), cây điều (1,000)</t>
  </si>
  <si>
    <t>Cây ăn trái (6,000), cây điều (1,000)</t>
  </si>
  <si>
    <t>Cây ăn trái (3,500), cây điều (500)</t>
  </si>
  <si>
    <t>Thanh Tú</t>
  </si>
  <si>
    <t>Nguyễn Thanh Tú</t>
  </si>
  <si>
    <t>Hẻm 115 Lam Sơn, phường Lộc Sơn, Bảo Lộc</t>
  </si>
  <si>
    <t>0972840309</t>
  </si>
  <si>
    <t>cà phê (12000), Bơ ghép (2000)</t>
  </si>
  <si>
    <t>cà phê vối ghép (10.000 cây), cà phê vối thực sinh (2.000 cây)</t>
  </si>
  <si>
    <t>Cây bơ (2000)</t>
  </si>
  <si>
    <t>Nguyễn Văn Thỏa</t>
  </si>
  <si>
    <t xml:space="preserve">thôn 5, xã Tân Lâm </t>
  </si>
  <si>
    <t>0937839187</t>
  </si>
  <si>
    <t>Đình Nam</t>
  </si>
  <si>
    <t>Phạm Đình Nam</t>
  </si>
  <si>
    <t>Đường Lý Thường Kiệt, tổ 15</t>
  </si>
  <si>
    <t>cà phê vối ghép (15000 cây), cà phê vối thực sinh (200000 cây)</t>
  </si>
  <si>
    <t xml:space="preserve"> Sầu riêng (10.000)</t>
  </si>
  <si>
    <t>Bơ ghép (10.000)</t>
  </si>
  <si>
    <t xml:space="preserve">sầu riêng (10.000) </t>
  </si>
  <si>
    <t>Bơ (10.000)</t>
  </si>
  <si>
    <t>Trần Xuân Bốn</t>
  </si>
  <si>
    <t>Số 122, thôn 5, Đinh Trang Hòa</t>
  </si>
  <si>
    <t>0364966109</t>
  </si>
  <si>
    <t>Sầu riêng (10.000)</t>
  </si>
  <si>
    <t>Bơ (5.000)</t>
  </si>
  <si>
    <t>Văn Tới</t>
  </si>
  <si>
    <t>Nguyễn Văn Tới</t>
  </si>
  <si>
    <t>49 Nguyễn Gia Thiều, phường Lộc Phát</t>
  </si>
  <si>
    <t>0396290992</t>
  </si>
  <si>
    <t>Cà phê (350,000)</t>
  </si>
  <si>
    <t>cà phê vối (10000), Bơ ghép (1000), chè cao sản (5000), chè chất lượng cao (2000)</t>
  </si>
  <si>
    <t>cà phê vối (10000)</t>
  </si>
  <si>
    <t>Bơ ghép (1000)</t>
  </si>
  <si>
    <t>chè cao sản (5000), chè chất lượng cao (2000)</t>
  </si>
  <si>
    <t>XI</t>
  </si>
  <si>
    <t>Lạc Dương</t>
  </si>
  <si>
    <t>Trung tâm Nông nghiệp huyện Lạc Dương</t>
  </si>
  <si>
    <t>Trần Thị Kim Thao</t>
  </si>
  <si>
    <t>126 Langbiang, TT Lạc Dương</t>
  </si>
  <si>
    <t>XII</t>
  </si>
  <si>
    <t>Lương Trọng Nghĩa</t>
  </si>
  <si>
    <t>HTX DVNN TH Khải Hoàn</t>
  </si>
  <si>
    <t>Thôn Trạm Hành 2, xã Trạm Hành, Đà Lạt</t>
  </si>
  <si>
    <t>Đà Lạt</t>
  </si>
  <si>
    <t>0908436250</t>
  </si>
  <si>
    <t>cây cà phê chè</t>
  </si>
  <si>
    <t>02633839078</t>
  </si>
  <si>
    <t>Cây ăn quả (8,000)</t>
  </si>
  <si>
    <t>Công ty TNHH NN Hòa Linh</t>
  </si>
  <si>
    <t>Cà phê (350,000), cây chè (320,000), bơ (5,000), măng cụt (5,000), mít nghệ (5,000), sầu riêng (400.000)</t>
  </si>
  <si>
    <t>HTX chuối Cao Nguyên</t>
  </si>
  <si>
    <t>0368887070</t>
  </si>
  <si>
    <t>HTX Laba Banana DKN</t>
  </si>
  <si>
    <t>0967751579</t>
  </si>
  <si>
    <t>Thôn Đồng Tâm, Phi Liêng</t>
  </si>
  <si>
    <t>Thôn Đạ Mur, Đạ K'nàng</t>
  </si>
  <si>
    <t>Chuối</t>
  </si>
  <si>
    <t>Nguyễn Huy Phương</t>
  </si>
  <si>
    <t>Đoàn Xuân Hải</t>
  </si>
  <si>
    <t>Công Ty TNHH Nông Lâm Nghiệp Thảo Lâm</t>
  </si>
  <si>
    <t>Công ty TNHH MTV Him Lam Mắc ca</t>
  </si>
  <si>
    <t>Cty TNHH giống cây trồng thực nghiệm Nam Lâm Đồng</t>
  </si>
  <si>
    <t>Công ty TNHH Xây dựng Thuận Phú</t>
  </si>
  <si>
    <t>Dương Văn Dũng</t>
  </si>
  <si>
    <t>69 Hoài Thanh, phường Lộc Sơn, Bảo Lộc</t>
  </si>
  <si>
    <t>02633865386</t>
  </si>
  <si>
    <t>mắc ca</t>
  </si>
  <si>
    <t>Công ty TNHH CNSH Quốc tế CHIA MEEI</t>
  </si>
  <si>
    <t>Trần Tương Nghị</t>
  </si>
  <si>
    <t>Thôn Lạc Trường, Tu Tra, Đơn Dương</t>
  </si>
  <si>
    <t>0936936113</t>
  </si>
  <si>
    <t>Chanh dây (Đài nông 1)</t>
  </si>
  <si>
    <t>BẢNG TỔNG HỢP 248 CƠ SỞ SXKD GIỐNG 
CÂY CÔNG NGHIỆP VÀ CÂY ĂN QUẢ TRÊN ĐỊA BÀN TỈNH NĂM 2021</t>
  </si>
  <si>
    <t>Quy mô 
diện tích vườn (m2)</t>
  </si>
  <si>
    <t>Cây chè (360,000), 
bơ (15,000)</t>
  </si>
  <si>
    <t>Cà phê (200,000), 
cây chè (130,000)</t>
  </si>
  <si>
    <t>Cà phê (80,000), 
cây chè (100,000)</t>
  </si>
  <si>
    <t>Cà phê (100,000), 
cây chè (55,000)</t>
  </si>
  <si>
    <t>Cà phê (100,000), 
cây chè 35,000)</t>
  </si>
  <si>
    <t>Điểu K'Líp</t>
  </si>
  <si>
    <t>Thôn Đạ Cọ, xã Đồng Nai Thượng</t>
  </si>
  <si>
    <t>0962097060</t>
  </si>
  <si>
    <t>Đà Lạt, ngày 15 tháng 8 năm 2022</t>
  </si>
  <si>
    <t>Họ và tên
 chủ cơ sở</t>
  </si>
  <si>
    <t>NGƯỜI LẬP BIỂU</t>
  </si>
  <si>
    <t xml:space="preserve">Phương Nam </t>
  </si>
  <si>
    <t xml:space="preserve">Lê Minh Nam </t>
  </si>
  <si>
    <t>Thôn 4- Lộc An</t>
  </si>
  <si>
    <t xml:space="preserve">Thành Phát </t>
  </si>
  <si>
    <t xml:space="preserve">Vũ Thị Hiền </t>
  </si>
  <si>
    <t>Thôn 4</t>
  </si>
  <si>
    <t xml:space="preserve">Lộc  Nga </t>
  </si>
  <si>
    <t xml:space="preserve">Hoàng Xuân Lộc </t>
  </si>
  <si>
    <t xml:space="preserve">Bảy Bình </t>
  </si>
  <si>
    <t xml:space="preserve">Hoàng Xuân Thọ </t>
  </si>
  <si>
    <t xml:space="preserve">Quốc Việt </t>
  </si>
  <si>
    <t xml:space="preserve">Nguyễn Đức Vệ </t>
  </si>
  <si>
    <t xml:space="preserve">Tuyến Sơn </t>
  </si>
  <si>
    <t xml:space="preserve">Trần Viết Sơn </t>
  </si>
  <si>
    <t xml:space="preserve">An Hòa </t>
  </si>
  <si>
    <t xml:space="preserve">Toàn Thịnh </t>
  </si>
  <si>
    <t>Nguyễn Văn Thịnh</t>
  </si>
  <si>
    <t>Thôn 11</t>
  </si>
  <si>
    <t xml:space="preserve">Nguyễn Minh Đức </t>
  </si>
  <si>
    <t>Thôn 5</t>
  </si>
  <si>
    <t xml:space="preserve">Văn Thắng </t>
  </si>
  <si>
    <t xml:space="preserve">Nguyễn Văn Thắng  </t>
  </si>
  <si>
    <t>Thôn 1</t>
  </si>
  <si>
    <t xml:space="preserve">Út Ngọc </t>
  </si>
  <si>
    <t xml:space="preserve">Trần Thị Ngọc </t>
  </si>
  <si>
    <t>Thôn 8 - Lộc An</t>
  </si>
  <si>
    <t>Phúc Quyền</t>
  </si>
  <si>
    <t>Nguyễn Quyền</t>
  </si>
  <si>
    <t>Thôn 2 - Lộc Thành</t>
  </si>
  <si>
    <t>Xuân Thường</t>
  </si>
  <si>
    <t>Bùi Văn Thường</t>
  </si>
  <si>
    <t>Siêu Thị Nhà Nông</t>
  </si>
  <si>
    <t>Thôn 3 - Lộc Thành</t>
  </si>
  <si>
    <t>Bình Hà</t>
  </si>
  <si>
    <t>Trần Thị Hà</t>
  </si>
  <si>
    <t>Thôn 5 - Lộc Thành</t>
  </si>
  <si>
    <t>Anh Khoa</t>
  </si>
  <si>
    <t>Phan Viết Cộng</t>
  </si>
  <si>
    <t>Thôn 11 - Lộc Thành</t>
  </si>
  <si>
    <t>Đặng Thị Huyền Trang</t>
  </si>
  <si>
    <t>Thôn 12 - Lộc Thành</t>
  </si>
  <si>
    <t>Vũ Văn Tấn</t>
  </si>
  <si>
    <t>Tú Oanh</t>
  </si>
  <si>
    <t>Đàm Thị Oanh</t>
  </si>
  <si>
    <t>Thôn 15- Lộc Thành</t>
  </si>
  <si>
    <t>Thôn 16 - Lộc Thành</t>
  </si>
  <si>
    <t xml:space="preserve">Ngọc Thúy </t>
  </si>
  <si>
    <t>Nguyễn Văn Lập</t>
  </si>
  <si>
    <t>Thôn 3 - Lộc nam</t>
  </si>
  <si>
    <t>0912 396 490</t>
  </si>
  <si>
    <t>Vũ Dũng</t>
  </si>
  <si>
    <t xml:space="preserve">Vũ Văn Dũng </t>
  </si>
  <si>
    <t>0974 217 257</t>
  </si>
  <si>
    <t>Lưu Văn Hùng</t>
  </si>
  <si>
    <t>Thôn 5 -Lộc nam</t>
  </si>
  <si>
    <t>01676414616</t>
  </si>
  <si>
    <t>Nguyễn Văn Lịch</t>
  </si>
  <si>
    <t>Thôn 5 - Lộc nam</t>
  </si>
  <si>
    <t>0933163263</t>
  </si>
  <si>
    <t>Thuận Thiên</t>
  </si>
  <si>
    <t>Đoàn Văn Thiên</t>
  </si>
  <si>
    <t>Thôn 2 - Lộc nam</t>
  </si>
  <si>
    <t>0352498429</t>
  </si>
  <si>
    <t>Hoàn Hảo</t>
  </si>
  <si>
    <t>Thôn 9 - Lộc nam</t>
  </si>
  <si>
    <t xml:space="preserve">Cường Thịnh </t>
  </si>
  <si>
    <t>0948898817</t>
  </si>
  <si>
    <t>Dậu Loan</t>
  </si>
  <si>
    <t>Tổ 1 Lộc Thắng</t>
  </si>
  <si>
    <t>Biên hòa</t>
  </si>
  <si>
    <t>Nguyễn Văn Biên</t>
  </si>
  <si>
    <t>Tổ 2  Lộc Thắng</t>
  </si>
  <si>
    <t>Hải Đạo</t>
  </si>
  <si>
    <t>Ninh Hải Đạo</t>
  </si>
  <si>
    <t>Quang Bảo</t>
  </si>
  <si>
    <t>Lê Quang Bảo</t>
  </si>
  <si>
    <t>Nguyễn Ngọc Biên</t>
  </si>
  <si>
    <t>Tổ 14  Lộc Thắng</t>
  </si>
  <si>
    <t>Lâm Quyên</t>
  </si>
  <si>
    <t>Phạm Thị Quyên</t>
  </si>
  <si>
    <t>Tổ 19  Lộc Thắng</t>
  </si>
  <si>
    <t>Quốc Khánh</t>
  </si>
  <si>
    <t>Vũ Quốc Khánh</t>
  </si>
  <si>
    <t>Thôn 13 - Lộc Ngãi</t>
  </si>
  <si>
    <t>Trươờng Chính</t>
  </si>
  <si>
    <t>Nguyễn Trường Chính</t>
  </si>
  <si>
    <t>Thôn 6</t>
  </si>
  <si>
    <t>Công Thành</t>
  </si>
  <si>
    <t>Nguyễn Tiến đạt</t>
  </si>
  <si>
    <t>Thôn 8</t>
  </si>
  <si>
    <t>Ngoan Hồ</t>
  </si>
  <si>
    <t>Thôn 13</t>
  </si>
  <si>
    <t>Nguyễn Văn Huấn</t>
  </si>
  <si>
    <t>Thôn 4 - L. Ngãi</t>
  </si>
  <si>
    <t>Lưu Xuân Phúc</t>
  </si>
  <si>
    <t>Thôn 8 - L ngãi</t>
  </si>
  <si>
    <t>Hoàng Cường</t>
  </si>
  <si>
    <t>Nguyễn Văn Trường</t>
  </si>
  <si>
    <t>HTX NN</t>
  </si>
  <si>
    <t>Lương Thị Vinh</t>
  </si>
  <si>
    <t>Thôn 1 - B'Lá</t>
  </si>
  <si>
    <t>Phạm Xuân Phú</t>
  </si>
  <si>
    <t>Mẫn Văn Thụ</t>
  </si>
  <si>
    <t>Thôn 4 - Lộc Phú</t>
  </si>
  <si>
    <t>Trần Quang Phước</t>
  </si>
  <si>
    <t>Thôn 4, Lộc Bắc</t>
  </si>
  <si>
    <t>,0982297132</t>
  </si>
  <si>
    <t>,0868204448</t>
  </si>
  <si>
    <t>Tuấn Nhâm</t>
  </si>
  <si>
    <t xml:space="preserve"> Hang Ka Lộc Bảo</t>
  </si>
  <si>
    <t>Nguyễn Ngọc Niên</t>
  </si>
  <si>
    <t xml:space="preserve">Thôn 3 </t>
  </si>
  <si>
    <t>Thôn 3</t>
  </si>
  <si>
    <t>Lê Duy Khương</t>
  </si>
  <si>
    <t>Vinh Hường</t>
  </si>
  <si>
    <t>Thôn 3 - Lộc Bảo</t>
  </si>
  <si>
    <t>Ngô Văn Toàn</t>
  </si>
  <si>
    <t>Đông La 1- Lộc Đức</t>
  </si>
  <si>
    <t>Ngọc Diệu</t>
  </si>
  <si>
    <t>Đức Giang 2</t>
  </si>
  <si>
    <t>Phương chính</t>
  </si>
  <si>
    <t>Đức giang 2</t>
  </si>
  <si>
    <t>Hữu Khang</t>
  </si>
  <si>
    <t>Hồ Hữu Khang</t>
  </si>
  <si>
    <t>Đức Giang 1</t>
  </si>
  <si>
    <t>Nguyễn Văn Bằng</t>
  </si>
  <si>
    <t>Đông La 2</t>
  </si>
  <si>
    <t>Nguyễn Văn Thế</t>
  </si>
  <si>
    <t>Khánh thượng</t>
  </si>
  <si>
    <t>Trần Trọng Nghĩa</t>
  </si>
  <si>
    <t>Khánh thượng - Lộc Đức</t>
  </si>
  <si>
    <t>Cà phê ,CAQ các loại</t>
  </si>
  <si>
    <t xml:space="preserve">Cà Phê </t>
  </si>
  <si>
    <t xml:space="preserve">CAQ các loại </t>
  </si>
  <si>
    <t xml:space="preserve">Vú sữa ,nho thân gỗ </t>
  </si>
  <si>
    <t xml:space="preserve">Bơ, Sầu Riêng </t>
  </si>
  <si>
    <t xml:space="preserve"> CAQ các loại</t>
  </si>
  <si>
    <t>Cà phê, Cây ăn quả</t>
  </si>
  <si>
    <t>Bơ, sầu riêng</t>
  </si>
  <si>
    <t xml:space="preserve"> Sầu riêng</t>
  </si>
  <si>
    <t>Bơ 034</t>
  </si>
  <si>
    <t>Các loại giống</t>
  </si>
  <si>
    <t>Cà phê, ăn quả</t>
  </si>
  <si>
    <t>Cà phê ghép</t>
  </si>
  <si>
    <t>Bơ, sầu riêng, cà phê</t>
  </si>
  <si>
    <t>Bơ, sầu riêng, cà phê,</t>
  </si>
  <si>
    <t>cà phê, bơ, sầu riêng</t>
  </si>
  <si>
    <t>Cơ sở Hạnh Chiến</t>
  </si>
  <si>
    <t>Thôn 4, xã Hòa Trung</t>
  </si>
  <si>
    <t>Sầu riêng, mít</t>
  </si>
  <si>
    <t>Quang Phùng</t>
  </si>
  <si>
    <t>0367907057</t>
  </si>
  <si>
    <t>Cà phê, cây ăn quả</t>
  </si>
  <si>
    <t xml:space="preserve">Vũ Đình Nghị </t>
  </si>
  <si>
    <t>Thôn 5, xã Hòa Nam</t>
  </si>
  <si>
    <t>Cà phê, CAQ</t>
  </si>
  <si>
    <t>Phạm Thúy</t>
  </si>
  <si>
    <t>Thôn 3, xã Hòa Ninh</t>
  </si>
  <si>
    <t>Cà phê các loại 2000 cây; sầu riêng 300 cây, bơ 034 100 cây</t>
  </si>
  <si>
    <t>Hoang Trang</t>
  </si>
  <si>
    <t>Thôn 14, xã Hòa Ninh</t>
  </si>
  <si>
    <t>Cà phê các loại 500 cây, sầu riêng monthong 1000 cây</t>
  </si>
  <si>
    <t>Mai Đại Trang</t>
  </si>
  <si>
    <t>Cà phê các loại (3000 cây), sầu riêng monthong (500 cây), bơ (500 cây)</t>
  </si>
  <si>
    <t>Quyết Thắng 2</t>
  </si>
  <si>
    <t>Cà phê các loại (2000 cây), sầu riêng (1000 cây), mắc ca (300 cây)</t>
  </si>
  <si>
    <t>Minh Đồng</t>
  </si>
  <si>
    <t>Phạm Minh Đồng</t>
  </si>
  <si>
    <t>Thôn 3, Xaã Hòa Bắc</t>
  </si>
  <si>
    <t>098466327
0916608225</t>
  </si>
  <si>
    <t>Sẩu riêng monthong</t>
  </si>
  <si>
    <t>Tuấn Cúc</t>
  </si>
  <si>
    <t>Thôn 2, xã Hòa Bắc</t>
  </si>
  <si>
    <t>0983268047
0336352523</t>
  </si>
  <si>
    <t>Lê Quyết Thắng</t>
  </si>
  <si>
    <t>Trần Thanh Trúc (Trúc Lan )</t>
  </si>
  <si>
    <t>Trần Xuân Bốn</t>
  </si>
  <si>
    <t>Hồ Nguyên Chính</t>
  </si>
  <si>
    <t>Triệu Công Lực</t>
  </si>
  <si>
    <t>Trần Đức Bắc</t>
  </si>
  <si>
    <t>Nguyễn Đình Tuấn</t>
  </si>
  <si>
    <t>Lê Văn Tân</t>
  </si>
  <si>
    <t>Thôn 6, Đinh Trang Hòa</t>
  </si>
  <si>
    <t>Thôn 14, Đinh Trang Hòa</t>
  </si>
  <si>
    <t>0987955781</t>
  </si>
  <si>
    <t>Thôn 15, Đinh Trang Hòa</t>
  </si>
  <si>
    <t>Cà phê các loại 1000 cây</t>
  </si>
  <si>
    <t>Cà phê các loại 2000 cây, sầu riêng monthong 300 cây</t>
  </si>
  <si>
    <t>Cà phê các loại 1500 cây; sầu riêng monthong 1000 cây</t>
  </si>
  <si>
    <t>Cà phê các loại 2000 cây</t>
  </si>
  <si>
    <t>Sầu riêng monthong 1000 cây</t>
  </si>
  <si>
    <t>Sẩu riêng monthong 1000 cây, cà phê 500 cây</t>
  </si>
  <si>
    <t>Thôn 4, xã Đinh Trang Hòa</t>
  </si>
  <si>
    <t>173, Thôn 4, xã Đinh Trang Hòa</t>
  </si>
  <si>
    <t>0984 429 785</t>
  </si>
  <si>
    <t>Thôn 5B, xã Đinh Trang Hòa</t>
  </si>
  <si>
    <t>0966662360</t>
  </si>
  <si>
    <t>79 thôn 9, xã Đinh Trang Hòa</t>
  </si>
  <si>
    <t>0365375789</t>
  </si>
  <si>
    <t>Cà phê các lọai 700 cây</t>
  </si>
  <si>
    <t>Cà phê, CĂQ</t>
  </si>
  <si>
    <t>Trần Thị Loan</t>
  </si>
  <si>
    <t>Trần Đoàn</t>
  </si>
  <si>
    <t>Bảy Phượng</t>
  </si>
  <si>
    <t>Nguyên Khang</t>
  </si>
  <si>
    <t>Trần Đình Thoan</t>
  </si>
  <si>
    <t>24, xóm 1, thôn 5, xã Liên Đầm</t>
  </si>
  <si>
    <t>0971337483</t>
  </si>
  <si>
    <t>372, thôn 3,xã Liên Đầm</t>
  </si>
  <si>
    <t>0972024258</t>
  </si>
  <si>
    <t>Cà phê các loại 1500 cây, sầu riêng monthong 2000 cây</t>
  </si>
  <si>
    <t>92, xóm 2, thôn 8,</t>
  </si>
  <si>
    <t>Thôn 3, xã Liên Đầm</t>
  </si>
  <si>
    <t>Thôn 8, xã Liên Đầm</t>
  </si>
  <si>
    <t>0386267600</t>
  </si>
  <si>
    <t>Cà phê các loại 500 cây</t>
  </si>
  <si>
    <t>Giống cà phê các loại 1000 cây</t>
  </si>
  <si>
    <t>Giống cà phê các loại 1500 cây</t>
  </si>
  <si>
    <t xml:space="preserve">Đỗ Vương Bình </t>
  </si>
  <si>
    <t>Vườn ươm số 44</t>
  </si>
  <si>
    <t>44A, Tân Lạc 1, Đinh Lạc</t>
  </si>
  <si>
    <t>02633508594</t>
  </si>
  <si>
    <t>Bảy Thành</t>
  </si>
  <si>
    <t>Bảy Bình</t>
  </si>
  <si>
    <t>Nguyễn Thị Huê</t>
  </si>
  <si>
    <t xml:space="preserve">Nguyễn Hoàng Hải </t>
  </si>
  <si>
    <t>Nguyễn Thị Hiền</t>
  </si>
  <si>
    <t>Nguyễn Văn Tuất</t>
  </si>
  <si>
    <t>Thôn Đồng Lạc 2, xã Đinh Lạc</t>
  </si>
  <si>
    <t>Đồng Lạc 3, xã Đinh Lạc</t>
  </si>
  <si>
    <t>0988236219</t>
  </si>
  <si>
    <t>Đồng Lạc 3</t>
  </si>
  <si>
    <t>0972694069</t>
  </si>
  <si>
    <t>Giống cà phê các loại 2000 cây, sầu riêng 800 cây, mắc ca 500 cây, bơ 300 cây</t>
  </si>
  <si>
    <t>Sầu riêng 500 cây, cà phê 1000 cây</t>
  </si>
  <si>
    <t>Cà phê 1000 cây, sầu riêng 1000 cây, bơ 500 cây</t>
  </si>
  <si>
    <t xml:space="preserve">Cà phê các loại 500 cây </t>
  </si>
  <si>
    <t>Giống cà phê 1000 cây, sầu riêng monthong 500 cây</t>
  </si>
  <si>
    <t>Giống sầu riêng 800 cây</t>
  </si>
  <si>
    <t>Giống cà phê 500 cây</t>
  </si>
  <si>
    <t>Phạm Thị Ảnh</t>
  </si>
  <si>
    <t>Hồ Quang Vinh</t>
  </si>
  <si>
    <t>Cơ sở Tâm Đức</t>
  </si>
  <si>
    <t>Đặng Văn Long</t>
  </si>
  <si>
    <t>Lê Văn Đua</t>
  </si>
  <si>
    <t>37, thôn Tân Nghĩa, Tân Nghĩa</t>
  </si>
  <si>
    <t>02633798261</t>
  </si>
  <si>
    <t>0975077391</t>
  </si>
  <si>
    <t>Thôn Tân Nghĩa và Lộc Châu 3, Tân Nghĩa</t>
  </si>
  <si>
    <t>Thôn Tân Nghĩa, Tân Nghĩa</t>
  </si>
  <si>
    <t>0977 996 476</t>
  </si>
  <si>
    <t>Thôn Đồng Lạc</t>
  </si>
  <si>
    <t>0947 940 209</t>
  </si>
  <si>
    <t xml:space="preserve">Thôn Tân Nghĩa. </t>
  </si>
  <si>
    <t>0398993004</t>
  </si>
  <si>
    <t>Cây cà phê</t>
  </si>
  <si>
    <t>Cà phê các loại 300 cây, giống sầu riêng 500 cây</t>
  </si>
  <si>
    <t xml:space="preserve">Giống cà phê 1000 cây </t>
  </si>
  <si>
    <t>Đinh Công Bình</t>
  </si>
  <si>
    <t xml:space="preserve">Lê Hoài Tuyết Vân </t>
  </si>
  <si>
    <t>thôn Tân Nghĩa (CS1); Thôn Lộc Châu 3 (CS 2)</t>
  </si>
  <si>
    <t>34, tổ 20, TT Di Linh</t>
  </si>
  <si>
    <t>Tổ 3, Hùng Vương</t>
  </si>
  <si>
    <t>TDP 14 Thị trấn Di Linh</t>
  </si>
  <si>
    <t>TDP 4, TT Di Linh</t>
  </si>
  <si>
    <t>Cây cà phê 1000 cây, giống sầu riêng 500 cây</t>
  </si>
  <si>
    <t>Cà phê thiện trường 1000 cây</t>
  </si>
  <si>
    <t>Sẩu riêng monthong 1000 cây, cà phê các loại 5000 cây, bơ 500 cây, mắc ca 300 cây</t>
  </si>
  <si>
    <t>0918331526</t>
  </si>
  <si>
    <t>0907161333</t>
  </si>
  <si>
    <t>0986771229</t>
  </si>
  <si>
    <t>0967226939</t>
  </si>
  <si>
    <t>Đoàn Minh Chương</t>
  </si>
  <si>
    <t>SuSu</t>
  </si>
  <si>
    <t>Vườn ươm cây giống Đức Anh</t>
  </si>
  <si>
    <t>Lệ Thơm</t>
  </si>
  <si>
    <t>Cảnh Luận</t>
  </si>
  <si>
    <t>Tuấn Luyến</t>
  </si>
  <si>
    <t>Cô Kết</t>
  </si>
  <si>
    <t>Nguyễn Thị Phương</t>
  </si>
  <si>
    <t>Ngọc Lê</t>
  </si>
  <si>
    <t>Thôn Phú Hiệp 1</t>
  </si>
  <si>
    <t>Thôn 8, xã Gia Hiệp</t>
  </si>
  <si>
    <t>Thôn 1, xã Tân Thượng</t>
  </si>
  <si>
    <t>Thôn 3, xã Tân Thượng</t>
  </si>
  <si>
    <t>Thôn 4, xã Tân Thượng</t>
  </si>
  <si>
    <t>Giống cà phê 500 cây, sầu riêng monthong 300 cây</t>
  </si>
  <si>
    <t>Giống cà phê 500 cây, sầu riêng monthong 300 cây, bơ 200 cây, tiêu 700 cây</t>
  </si>
  <si>
    <t>Giống cà phê 500 cây, sầu riêng monthong 200 cây</t>
  </si>
  <si>
    <t>Giống cà phê 500 cây, sầu riêng monthong 400 cây</t>
  </si>
  <si>
    <t>Sầu riêng 300 cây</t>
  </si>
  <si>
    <t>Giống mắc ca 2000 cây, sầu riêng 500 cây</t>
  </si>
  <si>
    <t>Trần Văn Lượng</t>
  </si>
  <si>
    <t>Thôn 9, xã Tân Lâm</t>
  </si>
  <si>
    <t>Trần Túy Phượng</t>
  </si>
  <si>
    <t>Thôn 5, xã Tân Lâm</t>
  </si>
  <si>
    <t>Hoàng Thị Uyên</t>
  </si>
  <si>
    <t>Lưu Thị Chiên</t>
  </si>
  <si>
    <t>Phạm Thị Hồng Nhung</t>
  </si>
  <si>
    <t>Thôn 4, xã Tân Lâm</t>
  </si>
  <si>
    <t>Nguyễn Văn Chản</t>
  </si>
  <si>
    <t>Thanh Na</t>
  </si>
  <si>
    <t>Nguyễn Văn Thọ</t>
  </si>
  <si>
    <t>Trường Thọ</t>
  </si>
  <si>
    <t>Năm Lan</t>
  </si>
  <si>
    <t>Thôn 1, xã ĐTT</t>
  </si>
  <si>
    <t>Hồng Hiếu</t>
  </si>
  <si>
    <t>Thôn 2, xã ĐTT</t>
  </si>
  <si>
    <t>Cây cà phê 1000 cây</t>
  </si>
  <si>
    <t>Cây cà phê 1000 cây, sầu riêng 500 cây</t>
  </si>
  <si>
    <t>Giống cà phê 800 cây, sầu riêng 500 cây</t>
  </si>
  <si>
    <t>Giống sầu riêng 500 cây, giống cà phê 200 cây</t>
  </si>
  <si>
    <t>Giống sầu riêng 800 cây, giống cà phê 500 cây</t>
  </si>
  <si>
    <t>Giống sầu riêng 1000 cây, cà phê 500 cây</t>
  </si>
  <si>
    <t>Giống cà phê 1000 cây</t>
  </si>
  <si>
    <t>Giống sầu riêng 500 cây, mắc ca 200 cây, cà phê 500 cây</t>
  </si>
  <si>
    <t>Hàng Hải, Gung Ré</t>
  </si>
  <si>
    <t>Nguyễn Huy Lễ</t>
  </si>
  <si>
    <t>Nguyễn Thành Mỹ</t>
  </si>
  <si>
    <t>Hồ Văn Hùng</t>
  </si>
  <si>
    <t>Nguyễn Thành Luân</t>
  </si>
  <si>
    <t>Liêu Thị Thanh</t>
  </si>
  <si>
    <t>Đặng Văn Thịnh</t>
  </si>
  <si>
    <t>Thôn Liên Châu</t>
  </si>
  <si>
    <t>Thôn 7, xã Tân Châu</t>
  </si>
  <si>
    <t>Thôn 6, xã Tân Châu</t>
  </si>
  <si>
    <t>Giống cà phê 500 cây, sầu riêng 200 cây, bơ 100 cây</t>
  </si>
  <si>
    <t>Cà phê các loại 1000 cây, sầu riêng 800 cây, bơ 150 cây</t>
  </si>
  <si>
    <t>Cà phê các loại 1000 cây, sầu riêng 500 cây, bơ 100 cây</t>
  </si>
  <si>
    <t>Giống cà phê 1500 cây</t>
  </si>
  <si>
    <t>Uông Thị Tâm</t>
  </si>
  <si>
    <t>Thôn 3, Đức Phổ</t>
  </si>
  <si>
    <t>086555474</t>
  </si>
  <si>
    <t>Cây ăn trái</t>
  </si>
  <si>
    <t>Cơ sở kinh doanh cây giống Uông Thị Tâm</t>
  </si>
  <si>
    <t>HTX dịch vụ nông lâm nghiệp Biên Trang</t>
  </si>
  <si>
    <t>Phan Đình Biên</t>
  </si>
  <si>
    <t>TDP 5 - TT Cát Tiên</t>
  </si>
  <si>
    <t>Sầu riêng 2.000 cây; cây dừa, măng cụt, mít 5.000 cây; cây lâm nghiệp (Giáng hương, Cẩm lai, Gõ, Phượng vĩ):</t>
  </si>
  <si>
    <t>Trần Gia Huy</t>
  </si>
  <si>
    <t>Đại lý Kỹ Hiếu</t>
  </si>
  <si>
    <t>Trần Hậu Kỷ</t>
  </si>
  <si>
    <t>Nguyễn Xuân Tùng</t>
  </si>
  <si>
    <t>TDP 7, TT Cát Tiên</t>
  </si>
  <si>
    <t>TDP 3, TT Cát Tiên</t>
  </si>
  <si>
    <t>TDP 4, TT Cát Tiên</t>
  </si>
  <si>
    <t>0919403755</t>
  </si>
  <si>
    <t>0394391012</t>
  </si>
  <si>
    <t>0339218385</t>
  </si>
  <si>
    <t>Cây ăn trái (25,000), điều 20000</t>
  </si>
  <si>
    <t>TDP 6, TT Cát Tiên</t>
  </si>
  <si>
    <t>0975713556</t>
  </si>
  <si>
    <t>Lúa giống</t>
  </si>
  <si>
    <t>Cây giống Tuấn Huệ</t>
  </si>
  <si>
    <t>Mai Văn Tuấn</t>
  </si>
  <si>
    <t>TDP 12, TT Cát Tiên</t>
  </si>
  <si>
    <t>0383296528</t>
  </si>
  <si>
    <t>Cơ sở giống cây trồng Thảo Vũ</t>
  </si>
  <si>
    <t>Nguyễn Văn Vũ</t>
  </si>
  <si>
    <t>Thôn 2, Quảng Ngãi</t>
  </si>
  <si>
    <t>0933588790</t>
  </si>
  <si>
    <t>Cơ sở Trần Trọng Hùng</t>
  </si>
  <si>
    <t>Trần Trọng Hùng</t>
  </si>
  <si>
    <t>Thôn 5, Tiên Hoàng</t>
  </si>
  <si>
    <t>0358135445</t>
  </si>
  <si>
    <t>Cơ sở cây giống A Thành 86</t>
  </si>
  <si>
    <t>Võ Văn Thành</t>
  </si>
  <si>
    <t>TDP 7, TT Phước Cát</t>
  </si>
  <si>
    <t>0862727872</t>
  </si>
  <si>
    <t>Sầu riêng, mít</t>
  </si>
  <si>
    <t>Cở sở cây giống Gia bảo</t>
  </si>
  <si>
    <t>Nguyễn Trường Hận</t>
  </si>
  <si>
    <t>0908707631</t>
  </si>
  <si>
    <t xml:space="preserve">Sầu riêng 2.000 cây, cây ăn trái 2.000 cây </t>
  </si>
  <si>
    <t>HTX Đồng Tâm</t>
  </si>
  <si>
    <t>Đào Văn Đắc</t>
  </si>
  <si>
    <t>Đồng Nai Thượng</t>
  </si>
  <si>
    <t>0385975306</t>
  </si>
  <si>
    <t>Vườn ươm Điểu K'Líp</t>
  </si>
  <si>
    <t>0975139389</t>
  </si>
  <si>
    <t>Cơ sở cây giống Quốc Huy</t>
  </si>
  <si>
    <t>Nguyễn Văn Huy</t>
  </si>
  <si>
    <t xml:space="preserve">Thôn Đạ K'nàng, xã Đạ K'nàng </t>
  </si>
  <si>
    <t>0975078063</t>
  </si>
  <si>
    <t>Cơ sở cây giống Tiến Dựng</t>
  </si>
  <si>
    <t>Cơ sở cây giống Đức Dương</t>
  </si>
  <si>
    <t>0975498489</t>
  </si>
  <si>
    <t>Cơ sở Hoa Kiên</t>
  </si>
  <si>
    <t xml:space="preserve">Thôn Trung tâm, xã Đạ K'nàng </t>
  </si>
  <si>
    <t>0382686700</t>
  </si>
  <si>
    <t>Cty TNHH Hoàng Anh Cảnh</t>
  </si>
  <si>
    <t>Lê Ích Thanh</t>
  </si>
  <si>
    <t>Thôn Păng Sim, xã Phi Liêng</t>
  </si>
  <si>
    <t>Đinh Văn Tuyến</t>
  </si>
  <si>
    <t>0985255920</t>
  </si>
  <si>
    <t>Cây giống Đức Thắng</t>
  </si>
  <si>
    <t>Ngô Đức Thắng</t>
  </si>
  <si>
    <t>Thôn 3, xã Liêng Srônh</t>
  </si>
  <si>
    <t>0842461461</t>
  </si>
  <si>
    <t>Cây giống Chiến Thúy</t>
  </si>
  <si>
    <t>0988743742</t>
  </si>
  <si>
    <t>0919715778</t>
  </si>
  <si>
    <t>Vườn ươm Minh Chiến</t>
  </si>
  <si>
    <t>Nguyễn Văn Phi</t>
  </si>
  <si>
    <t>Thôn 1, xã Liêng Srônh</t>
  </si>
  <si>
    <t>0933998909</t>
  </si>
  <si>
    <t>Đào Duy Lâm</t>
  </si>
  <si>
    <t>Thôn 4, xã Liêng Srônh</t>
  </si>
  <si>
    <t>0977105008</t>
  </si>
  <si>
    <t xml:space="preserve">Cơ sở cây giống Chí Tài </t>
  </si>
  <si>
    <t>Thôn 4, xã Rô Men</t>
  </si>
  <si>
    <t>Cơ sở cây giống Đức Cường</t>
  </si>
  <si>
    <t>Thôn 1, xã Rô Men</t>
  </si>
  <si>
    <t>Cơ sở cây giống Duy Bình</t>
  </si>
  <si>
    <t>0347573422</t>
  </si>
  <si>
    <t xml:space="preserve">Cơ sở cây giống Ánh Dương </t>
  </si>
  <si>
    <t>0985454757</t>
  </si>
  <si>
    <t>Đỗ Xuân Đắc</t>
  </si>
  <si>
    <t>Pang Pế Nâm, xã Đạ Rsal</t>
  </si>
  <si>
    <t>0916075550</t>
  </si>
  <si>
    <t>Cây giống Hữu Tài</t>
  </si>
  <si>
    <t>Đồng Hữu Tài</t>
  </si>
  <si>
    <t>0984985244</t>
  </si>
  <si>
    <t>Đố Ngọc Điều</t>
  </si>
  <si>
    <t>Đắk Măng, xã Đạ Rsal</t>
  </si>
  <si>
    <t>0365111340</t>
  </si>
  <si>
    <t>Vườn ươm Kim Hùng</t>
  </si>
  <si>
    <t>Nguyễn Kim Hùng</t>
  </si>
  <si>
    <t>0972181557</t>
  </si>
  <si>
    <t>Cơ sở cây giống Hoàng Gia</t>
  </si>
  <si>
    <t>Phạm Huy Hoàng</t>
  </si>
  <si>
    <t>0337465765</t>
  </si>
  <si>
    <t>Cây giống Thiên Ân</t>
  </si>
  <si>
    <t>Phạm Thị Khương</t>
  </si>
  <si>
    <t>Tân Tiến, xã Đạ Rsal</t>
  </si>
  <si>
    <t>0336164849</t>
  </si>
  <si>
    <t>Trần Thị Bích Thủy</t>
  </si>
  <si>
    <t>Thôn Liêng Trang 1, xã Đạ Tông</t>
  </si>
  <si>
    <t>Vườn Ươm Ba Nhinh</t>
  </si>
  <si>
    <t>Nguyễn Thị Nương</t>
  </si>
  <si>
    <t>Thôn Đạ Nhinh 2, xã Đạ Tông</t>
  </si>
  <si>
    <t>0865542579</t>
  </si>
  <si>
    <t>Phạm Thị Sương</t>
  </si>
  <si>
    <t>0845055676</t>
  </si>
  <si>
    <t>Lê Đức Thọ</t>
  </si>
  <si>
    <t>Thôn Đa Kao 2, xã Đạ Tông</t>
  </si>
  <si>
    <t>Ngọc Hưng</t>
  </si>
  <si>
    <t>Đoàn Ngọc Hưng</t>
  </si>
  <si>
    <t>Đạ Kho</t>
  </si>
  <si>
    <t>0792 020213</t>
  </si>
  <si>
    <t>Văn Thắng</t>
  </si>
  <si>
    <t>Đào Quốc Thắng</t>
  </si>
  <si>
    <t>TT Đạ Tẻh</t>
  </si>
  <si>
    <t>Bảy Trung</t>
  </si>
  <si>
    <t>Trịnh Văn Phước</t>
  </si>
  <si>
    <t>Hoàng Sinh</t>
  </si>
  <si>
    <t>Đạ Pal</t>
  </si>
  <si>
    <t>Đạ Lây</t>
  </si>
  <si>
    <t>My Kha</t>
  </si>
  <si>
    <t>Phùng Thế Hải</t>
  </si>
  <si>
    <t>Ngọc Hân</t>
  </si>
  <si>
    <t>Phan Ngọc Hân</t>
  </si>
  <si>
    <t>Quảng Trị</t>
  </si>
  <si>
    <t>Nam Thành</t>
  </si>
  <si>
    <t>Lê Nam Thành</t>
  </si>
  <si>
    <t>0326544993</t>
  </si>
  <si>
    <t>0369193929</t>
  </si>
  <si>
    <t>0933021204</t>
  </si>
  <si>
    <t>0973718349</t>
  </si>
  <si>
    <t>0906927084</t>
  </si>
  <si>
    <t>0909682651</t>
  </si>
  <si>
    <t>Cây ăn trái (5.000 cây; điều 4.000 cây)</t>
  </si>
  <si>
    <t>Cây ăn trái (6.000 cây; điều 3.000 cây)</t>
  </si>
  <si>
    <t>Cây ăn trái (8.000 cây; điều 2.500 cây)</t>
  </si>
  <si>
    <t>Cây ăn trái (2.000 cây; điều 1.000 cây)</t>
  </si>
  <si>
    <t>Cây ăn trái (1.500 cây; điều 2.000 cây)</t>
  </si>
  <si>
    <t>Cây ăn trái (8.000 cây; điều 2.700 cây)</t>
  </si>
  <si>
    <t>Cây ăn trái (10.000 cây; điều 5.000 cây)</t>
  </si>
  <si>
    <t>Cây ăn trái (2.000 cây; điều 1.500 cây)</t>
  </si>
  <si>
    <t>Minh Thư</t>
  </si>
  <si>
    <t>TT Đạ M'ri</t>
  </si>
  <si>
    <t>Cây ăn quả (1.800), cây điều 300</t>
  </si>
  <si>
    <t>Quốc Phạm</t>
  </si>
  <si>
    <t>Cây ăn quả 1500, cây điều 400</t>
  </si>
  <si>
    <t>Quân Hạnh</t>
  </si>
  <si>
    <t>Nguyễn Anh Quân</t>
  </si>
  <si>
    <t>TDP 2-TT Đạ M'ri</t>
  </si>
  <si>
    <t>Cây ăn quả 2000, cây điều 500</t>
  </si>
  <si>
    <t>TDP 3-TT Đạ M'ri</t>
  </si>
  <si>
    <t>Cây ăn quả 2500, cây điều 500</t>
  </si>
  <si>
    <t>Minh Nguyệt</t>
  </si>
  <si>
    <t>Cây ăn quả 2000, cây điều 200</t>
  </si>
  <si>
    <t>Đinh Quốc Ngân</t>
  </si>
  <si>
    <t>Thôn 1, xã Đạ P'loa</t>
  </si>
  <si>
    <t>Cây ăn quả 1200, cây điều 300</t>
  </si>
  <si>
    <t>Minh Tuấn</t>
  </si>
  <si>
    <t>Cây ăn quả 1300, cây điều 200</t>
  </si>
  <si>
    <t>Thắng Lợi</t>
  </si>
  <si>
    <t>Đặng Văn Huyện</t>
  </si>
  <si>
    <t>Thôn 3, xã Hà lâm</t>
  </si>
  <si>
    <t>Cây ăn quả 2000, cây điều 300</t>
  </si>
  <si>
    <t>Siêu thị cây giống Gia Bảo</t>
  </si>
  <si>
    <t>T2-Xã Hà Lâm</t>
  </si>
  <si>
    <t>Cây ăn quả 1800, cây điều 200</t>
  </si>
  <si>
    <t>Quang Huy 3</t>
  </si>
  <si>
    <t>Gia Bảo</t>
  </si>
  <si>
    <t>TDP12-TT Mađaguôi</t>
  </si>
  <si>
    <t>Cây ăn quả 4000 cây, cây điều 500</t>
  </si>
  <si>
    <t>Tư Sáng</t>
  </si>
  <si>
    <t>Nguyễn Hoàng Minh</t>
  </si>
  <si>
    <t>TDP11-TT Mađaguôi</t>
  </si>
  <si>
    <t>Cây ăn quả 4700 cây, cây điều 300</t>
  </si>
  <si>
    <t>0976408582</t>
  </si>
  <si>
    <t>0941663776</t>
  </si>
  <si>
    <t>0338939390</t>
  </si>
  <si>
    <t>02639 632839</t>
  </si>
  <si>
    <t>0366 698453</t>
  </si>
  <si>
    <t>0908167075</t>
  </si>
  <si>
    <t>0907662599</t>
  </si>
  <si>
    <t>0901205660</t>
  </si>
  <si>
    <t>0977883305</t>
  </si>
  <si>
    <t>0979977210</t>
  </si>
  <si>
    <t>0986093546</t>
  </si>
  <si>
    <t>0359515435</t>
  </si>
  <si>
    <t>Cây giống Minh Tâm</t>
  </si>
  <si>
    <t>902 QL20,  Thôn 4, xã Lộc Châu, Bảo Lộc</t>
  </si>
  <si>
    <t>Cây giống Gia Hân 2</t>
  </si>
  <si>
    <t>961, QL 20, Thôn 3, xã Lộc Châu</t>
  </si>
  <si>
    <t>78 Xuân Diệu, Tân Ninh, xã Lộc Châu, Bảo Lộc</t>
  </si>
  <si>
    <t>Cây giống Thành Đạt</t>
  </si>
  <si>
    <t>51 Xuân Diệu, Tân Ninh, xã Lộc Châu</t>
  </si>
  <si>
    <t>Cây giống Khánh Nguyễn</t>
  </si>
  <si>
    <t>748, QL 20, Ánh Mai 2, xã Lộc Châu</t>
  </si>
  <si>
    <t>Cây giống cô Huệ</t>
  </si>
  <si>
    <t>197 Quốc lộ 20, xã Lộc Nga</t>
  </si>
  <si>
    <t>Tuyết Hùng</t>
  </si>
  <si>
    <t>379 Phan Đình Phùng, phường Lộc Tiến</t>
  </si>
  <si>
    <t>Cây cà phê (20000), cây chè (10000)</t>
  </si>
  <si>
    <t>Duyệt Nhung</t>
  </si>
  <si>
    <t>Tổ 6A, Lê Phụng Hiểu, phường Lộc Tiến</t>
  </si>
  <si>
    <t>Hẻm 190 Huỳnh Thúc Kháng, phường 2</t>
  </si>
  <si>
    <t>0936777842</t>
  </si>
  <si>
    <t>0941778510</t>
  </si>
  <si>
    <t>0886749789</t>
  </si>
  <si>
    <t>0917539608</t>
  </si>
  <si>
    <t>0981773722</t>
  </si>
  <si>
    <t>0938765079</t>
  </si>
  <si>
    <t>0969579165</t>
  </si>
  <si>
    <t>Lê Thị Thu Hương</t>
  </si>
  <si>
    <t>Thanh Nhàn</t>
  </si>
  <si>
    <t>Thành Nghĩa</t>
  </si>
  <si>
    <t>Lê Văn Nghĩa</t>
  </si>
  <si>
    <t>Đức Hoàng</t>
  </si>
  <si>
    <t>Phạm Thị Mỹ Dung</t>
  </si>
  <si>
    <t>Tiến Hoàng</t>
  </si>
  <si>
    <t>Tốt hoa</t>
  </si>
  <si>
    <t>Ngô Tất Diện</t>
  </si>
  <si>
    <t>Hải Ngoan</t>
  </si>
  <si>
    <t>Nguyễn Trí Hải</t>
  </si>
  <si>
    <t>Hải Hoan</t>
  </si>
  <si>
    <t>Lục Thị Mai Hoan</t>
  </si>
  <si>
    <t>Cay Lãn</t>
  </si>
  <si>
    <t>Lầu Cay Lãn</t>
  </si>
  <si>
    <t xml:space="preserve">Hữu Tấn </t>
  </si>
  <si>
    <t>Nguyễn Hữu Tấn</t>
  </si>
  <si>
    <t>Anh Tuyến</t>
  </si>
  <si>
    <t>Đinh Quang Tuyến</t>
  </si>
  <si>
    <t>Kim Hậu</t>
  </si>
  <si>
    <t>Đinh Kim Hậu</t>
  </si>
  <si>
    <t>Ngọc Cương</t>
  </si>
  <si>
    <t>Nguyễn Văn Cương</t>
  </si>
  <si>
    <t>Chiến Thắm</t>
  </si>
  <si>
    <t>Ninh Văn Chiến</t>
  </si>
  <si>
    <t>Sen Ngọc</t>
  </si>
  <si>
    <t>Nguyễn Thị Sen</t>
  </si>
  <si>
    <t>Thanh Duy</t>
  </si>
  <si>
    <t>Trần Thị Bích Chi</t>
  </si>
  <si>
    <t>Kha Hiên</t>
  </si>
  <si>
    <t>Trần Minh Kha</t>
  </si>
  <si>
    <t>Long Nga</t>
  </si>
  <si>
    <t>Nguyễn Phi Châu Long</t>
  </si>
  <si>
    <t>Văn Nhàn</t>
  </si>
  <si>
    <t>Đào Duy Văn</t>
  </si>
  <si>
    <t>Hoàng Phương</t>
  </si>
  <si>
    <t>Hoàng Văn Phương</t>
  </si>
  <si>
    <t>Hà Kiên</t>
  </si>
  <si>
    <t>Nguyễn Thành Vĩnh</t>
  </si>
  <si>
    <t>Nguyễn Hữu Ban</t>
  </si>
  <si>
    <t>Ngọc Bé</t>
  </si>
  <si>
    <t>Đức Phú</t>
  </si>
  <si>
    <t>Và Quyên</t>
  </si>
  <si>
    <t>Lìu Say Và</t>
  </si>
  <si>
    <t>Thôn Phú Tân, Phú Hội</t>
  </si>
  <si>
    <t>Cty TNHH' Đức Anh</t>
  </si>
  <si>
    <t>QL 27 , tổ 22, TT Liên Nghĩa</t>
  </si>
  <si>
    <t>Phú Bình, Phú Hội</t>
  </si>
  <si>
    <t>Phú An,  Phú Hội</t>
  </si>
  <si>
    <t>Phú Tân,  Phú Hội</t>
  </si>
  <si>
    <t>K'Nai,  Phú Hội</t>
  </si>
  <si>
    <t>Tân Đà, Tân Hội</t>
  </si>
  <si>
    <t>Tân Trung, Tân Hội</t>
  </si>
  <si>
    <t>Tân Hiệp, Tân Hội</t>
  </si>
  <si>
    <t>TB 3, Bình Thạnh</t>
  </si>
  <si>
    <t>Nam Loan, Ninh Loan</t>
  </si>
  <si>
    <t>Trung Hậu, Ninh Loan</t>
  </si>
  <si>
    <t>An Tĩnh, Liên Hiệp</t>
  </si>
  <si>
    <t>An Bình, Liên Hiệp</t>
  </si>
  <si>
    <t>Nghĩa Hiệp, Liên Hiệp</t>
  </si>
  <si>
    <t>Đăng Srỗn, Ninh Gia</t>
  </si>
  <si>
    <t>Đại Ninh, Ninh Gia</t>
  </si>
  <si>
    <t>Chơ ré, Đa Quyn</t>
  </si>
  <si>
    <t>Chơ ré́, Đa Quyn</t>
  </si>
  <si>
    <t>Tơm Ranǵ, Đa Quyn</t>
  </si>
  <si>
    <t>0977 102 559</t>
  </si>
  <si>
    <t>0919 440 839</t>
  </si>
  <si>
    <t>0913 741 870</t>
  </si>
  <si>
    <t>0353 831 248</t>
  </si>
  <si>
    <t xml:space="preserve">0819 845 777 </t>
  </si>
  <si>
    <t>0919 815 615</t>
  </si>
  <si>
    <t>0916 400 340</t>
  </si>
  <si>
    <t xml:space="preserve"> 0972 759 463</t>
  </si>
  <si>
    <t>091 6771 942</t>
  </si>
  <si>
    <t>0972 900 609</t>
  </si>
  <si>
    <t>0377 030 237</t>
  </si>
  <si>
    <t>979.333.797</t>
  </si>
  <si>
    <t>0989 210 580</t>
  </si>
  <si>
    <t>0908 233 665</t>
  </si>
  <si>
    <t>0918 264 209</t>
  </si>
  <si>
    <t>0945 247 349</t>
  </si>
  <si>
    <t>0169 257 2280</t>
  </si>
  <si>
    <t>039 257 2280</t>
  </si>
  <si>
    <t>0988 378 919</t>
  </si>
  <si>
    <t>0902 361 574</t>
  </si>
  <si>
    <t>358.414.566</t>
  </si>
  <si>
    <t>966.168.336</t>
  </si>
  <si>
    <t>0975 377 762</t>
  </si>
  <si>
    <t>Mác ca, cà phê, cây ăn quả</t>
  </si>
  <si>
    <t>Các loại cây lâu năm</t>
  </si>
  <si>
    <t>cây ăn quả, cây công trình</t>
  </si>
  <si>
    <t>cà phê, hoa</t>
  </si>
  <si>
    <t>Cà phê, bơ, Mác ca, S.Riêng</t>
  </si>
  <si>
    <t>S. Riêng, bơ, cà phê</t>
  </si>
  <si>
    <t>cà phê, bơ, Srieng, macca</t>
  </si>
  <si>
    <t>Cà phê, cây ăn trái</t>
  </si>
  <si>
    <t>cây ăn trái</t>
  </si>
  <si>
    <t>Cà phê, tiêu, cây ăn trái</t>
  </si>
  <si>
    <t>Cà phê</t>
  </si>
  <si>
    <t>Cây lâu năm</t>
  </si>
  <si>
    <t>cà phê</t>
  </si>
  <si>
    <t>0984728709
0919 727 737</t>
  </si>
  <si>
    <t>cây giông, cây cảnh 'nhiều loại</t>
  </si>
  <si>
    <t>0977819929</t>
  </si>
  <si>
    <t>0963420899</t>
  </si>
  <si>
    <t>Công ty TNHH  Ngọc Bích</t>
  </si>
  <si>
    <t>Hoàng Thị Ngọc Bích</t>
  </si>
  <si>
    <t>Gia Thạnh - Đinh Văn</t>
  </si>
  <si>
    <t>0979.863.534</t>
  </si>
  <si>
    <t>Công ty VTNN Đức Cường</t>
  </si>
  <si>
    <t>Nguyễn Chí Giang</t>
  </si>
  <si>
    <t>Quảng Đức - Đinh Văn</t>
  </si>
  <si>
    <t>0984.989.335</t>
  </si>
  <si>
    <t>Cây giống Thanh Bình</t>
  </si>
  <si>
    <t>Sơn Hà - Đinh Văn</t>
  </si>
  <si>
    <t>033.9981809</t>
  </si>
  <si>
    <t>Nguyễn Mạnh Cường</t>
  </si>
  <si>
    <t>Thôn 7 - Tân Thanh</t>
  </si>
  <si>
    <t>Nguyễn Văn Bảy</t>
  </si>
  <si>
    <t>Nguyễn Thị Định</t>
  </si>
  <si>
    <t>Cây giống Năm Trào</t>
  </si>
  <si>
    <t>Thôn 1 - Hoài Đức</t>
  </si>
  <si>
    <t>0387.729.492</t>
  </si>
  <si>
    <t>Cây giống Tiến Vân</t>
  </si>
  <si>
    <t>Nguyễn Thị Vân</t>
  </si>
  <si>
    <t xml:space="preserve"> Vân Khánh - Hoài Đức</t>
  </si>
  <si>
    <t>0985.239.043</t>
  </si>
  <si>
    <t>Vườn ươm Lâm Huê</t>
  </si>
  <si>
    <t>0978.425.818</t>
  </si>
  <si>
    <t>0918.256.560</t>
  </si>
  <si>
    <t>Vườn ươm Hiếu Luận</t>
  </si>
  <si>
    <t>Chử Minh Hiếu</t>
  </si>
  <si>
    <t>Bạch Đằng - Nam Ban</t>
  </si>
  <si>
    <t>0915.845.945</t>
  </si>
  <si>
    <t>Cây giống Bích Lương</t>
  </si>
  <si>
    <t>Trần Thị Lương</t>
  </si>
  <si>
    <t>Cây giống Diên</t>
  </si>
  <si>
    <t>Vườn ươm Chung Nguyễn</t>
  </si>
  <si>
    <t>0966.067.299</t>
  </si>
  <si>
    <t>Vườn ươm Hùng Hương</t>
  </si>
  <si>
    <t>Phan Văn Hùng</t>
  </si>
  <si>
    <t>Ngọc Sơn - Phú Sơn</t>
  </si>
  <si>
    <t>0973.78.86.76</t>
  </si>
  <si>
    <t>Vườn ươm Tâm Nam</t>
  </si>
  <si>
    <t>Vũ Gia Nam</t>
  </si>
  <si>
    <t>An Phước - Đạ Đờn</t>
  </si>
  <si>
    <t>0989.630.007</t>
  </si>
  <si>
    <t>Vườn ươm Bảy Hồng</t>
  </si>
  <si>
    <t>Thôn 6- Đạ Đờn</t>
  </si>
  <si>
    <t>0979.700.909</t>
  </si>
  <si>
    <t>Vườn ươm Liên Giới</t>
  </si>
  <si>
    <t>Vũ Văn Giới</t>
  </si>
  <si>
    <t>Thôn 2 - Đạ Đờn</t>
  </si>
  <si>
    <t>0633.857.098</t>
  </si>
  <si>
    <t>Cây giống Tuấn Mai</t>
  </si>
  <si>
    <t>Nguyễn Thanh Tuấn</t>
  </si>
  <si>
    <t>Thôn 1 - Đạ Đờn</t>
  </si>
  <si>
    <t>0976.777.510</t>
  </si>
  <si>
    <t>Cây giống Liên Trung</t>
  </si>
  <si>
    <t>Đoàn Kết - Đan Phượng</t>
  </si>
  <si>
    <t>01687.667.695</t>
  </si>
  <si>
    <t>Tài Nhiên</t>
  </si>
  <si>
    <t>Nguyễn Thị Nhiên</t>
  </si>
  <si>
    <t>Liên Kết - Liên Hà</t>
  </si>
  <si>
    <t>0359977168</t>
  </si>
  <si>
    <t>Cây giống Bạch Văn Ninh</t>
  </si>
  <si>
    <t>Bạch Văn Ninh</t>
  </si>
  <si>
    <t>Tân Lập - Tân Văn</t>
  </si>
  <si>
    <t>0978.547.754</t>
  </si>
  <si>
    <t>Vườn ươm Hiệp Hoa</t>
  </si>
  <si>
    <t>Võ Văn Hiệp</t>
  </si>
  <si>
    <t>Tân Tiến- Tân Văn</t>
  </si>
  <si>
    <t>0338.512.379</t>
  </si>
  <si>
    <t>Vườn ươm Tú Thương</t>
  </si>
  <si>
    <t>Nguyễn Thị Thương</t>
  </si>
  <si>
    <t>Tân Hiệp - Tân Văn</t>
  </si>
  <si>
    <t>0961.744.531</t>
  </si>
  <si>
    <t>Vườn ươm Thìn Thoa</t>
  </si>
  <si>
    <t>Trương Văn Thìn</t>
  </si>
  <si>
    <t>Tân Thành - Tân Văn</t>
  </si>
  <si>
    <t>0987.111.052</t>
  </si>
  <si>
    <t>Đoàn Thị Thanh</t>
  </si>
  <si>
    <t>Phúc Lộc - Phúc Thọ</t>
  </si>
  <si>
    <t>0397090539</t>
  </si>
  <si>
    <t>Cây CN
Cây ăn quả</t>
  </si>
  <si>
    <t>cây cà phê</t>
  </si>
  <si>
    <t>cây cà phê
cây ăn quả</t>
  </si>
  <si>
    <t>Cà phê
Chanh dây</t>
  </si>
  <si>
    <t>Cây Cà phê</t>
  </si>
  <si>
    <t>Công ty TNHH Giống cây trồng Ngọc Biên</t>
  </si>
  <si>
    <t>Công Ty TNHH Thương Mại Và Dịch Vụ Đăng Sang</t>
  </si>
  <si>
    <t>Công ty TNHH Cây giống Bảo Nguyên</t>
  </si>
  <si>
    <t>Thôn 12 - xã Lộc Thành, xã Tân Lạc</t>
  </si>
  <si>
    <t>Cà phê, sầu riêng bơ</t>
  </si>
  <si>
    <t>0388766606</t>
  </si>
  <si>
    <t>09126211728</t>
  </si>
  <si>
    <t>Trại cây giống Hải Mùi</t>
  </si>
  <si>
    <t>Vũ Thị Thùy Anh</t>
  </si>
  <si>
    <t>Thôn 1, xã Lộc Thành, Bảo Lâm</t>
  </si>
  <si>
    <t>0344869010</t>
  </si>
  <si>
    <t>TT cây giống Minh Hùng</t>
  </si>
  <si>
    <t>Hoàng Minh Hùng</t>
  </si>
  <si>
    <t>Thôn 3, xã Lộc Thành, Bảo Lâm</t>
  </si>
  <si>
    <t>0979166711</t>
  </si>
  <si>
    <t>Sầu riêng (Monthong, Ri-6), Cà phê Thiện Trường, Bơ (034)</t>
  </si>
  <si>
    <t>Sầu riêng (Monthong, Ri-6)</t>
  </si>
  <si>
    <t>Lê Sỹ Huế</t>
  </si>
  <si>
    <t>0369194135</t>
  </si>
  <si>
    <t>0979266898</t>
  </si>
  <si>
    <t>02633876850</t>
  </si>
  <si>
    <t>02633932119</t>
  </si>
  <si>
    <t>02633935089</t>
  </si>
  <si>
    <t>0333266569</t>
  </si>
  <si>
    <t>Hộ kinh doanh Lê Minh Triêm</t>
  </si>
  <si>
    <t>Lê Minh Triêm</t>
  </si>
  <si>
    <t>0396 963 373</t>
  </si>
  <si>
    <t>Hẻm Cà Xéo, xóm 5, thôn 9, xã Đại Lào</t>
  </si>
  <si>
    <t>Vườn ươm Anh Duy</t>
  </si>
  <si>
    <t>0818505152</t>
  </si>
  <si>
    <t>Vườn ươm Phú Toàn</t>
  </si>
  <si>
    <t>Cao Xuân Toàn</t>
  </si>
  <si>
    <t>0984307062</t>
  </si>
  <si>
    <t>Số 19, Nguyễn Đức Cảnh, phường Lộc Phát, thành phố Bảo Lộc</t>
  </si>
  <si>
    <t>Số 85, Phạm Ngọc Thạch, phường Lộc Phát, thành phố Bảo Lộc</t>
  </si>
  <si>
    <t>cà phê vối ghép, bơ ghép và sầu riêng ghép</t>
  </si>
  <si>
    <t>Sầu riêng ghép</t>
  </si>
  <si>
    <t>cà phê ghép, bơ ghép</t>
  </si>
  <si>
    <t xml:space="preserve">PHỤ LỤC 4. DANH SÁCH CƠ SỞ SXKD GIỐNG CÂY CÔNG NGHIỆP VÀ CÂY ĂN QUẢ TRÊN ĐỊA BÀN TỈNH </t>
  </si>
  <si>
    <t>Dâu S7-CB (8,500,000), VA-201 (8,400,000); cà phê TR4, TR9, TR11, TR12, TRS1 (300,000); Có TRS1 2,000 kg hạt giống</t>
  </si>
  <si>
    <t>02633 864794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</si>
</sst>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_(* #,##0.0_);_(* \(#,##0.0\);_(* &quot;-&quot;??_);_(@_)"/>
    <numFmt numFmtId="179" formatCode="0######"/>
  </numFmts>
  <fonts count="7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VNI-Times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2"/>
    </font>
    <font>
      <b/>
      <sz val="14"/>
      <name val="Times New Roman"/>
      <family val="2"/>
    </font>
    <font>
      <sz val="13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4"/>
      <color indexed="8"/>
      <name val="Times New Roman"/>
      <family val="2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2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3" fontId="3" fillId="0" borderId="10" xfId="5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2" fontId="3" fillId="0" borderId="11" xfId="57" applyNumberFormat="1" applyFont="1" applyBorder="1" applyAlignment="1">
      <alignment horizontal="right" vertical="center"/>
      <protection/>
    </xf>
    <xf numFmtId="172" fontId="3" fillId="0" borderId="12" xfId="57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/>
    </xf>
    <xf numFmtId="172" fontId="3" fillId="0" borderId="11" xfId="57" applyNumberFormat="1" applyFont="1" applyBorder="1" applyAlignment="1">
      <alignment horizontal="right"/>
      <protection/>
    </xf>
    <xf numFmtId="0" fontId="0" fillId="0" borderId="12" xfId="0" applyFont="1" applyBorder="1" applyAlignment="1">
      <alignment horizontal="center"/>
    </xf>
    <xf numFmtId="172" fontId="3" fillId="0" borderId="12" xfId="57" applyNumberFormat="1" applyFont="1" applyBorder="1" applyAlignment="1">
      <alignment horizontal="center" vertical="center"/>
      <protection/>
    </xf>
    <xf numFmtId="172" fontId="3" fillId="0" borderId="13" xfId="57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3" fillId="0" borderId="10" xfId="57" applyNumberFormat="1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0" xfId="57" applyNumberFormat="1" applyFont="1" applyBorder="1" applyAlignment="1">
      <alignment horizontal="center"/>
      <protection/>
    </xf>
    <xf numFmtId="172" fontId="3" fillId="0" borderId="16" xfId="57" applyNumberFormat="1" applyFont="1" applyBorder="1" applyAlignment="1">
      <alignment horizontal="right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15" xfId="57" applyFont="1" applyBorder="1" applyAlignment="1">
      <alignment horizontal="center" vertical="center"/>
      <protection/>
    </xf>
    <xf numFmtId="172" fontId="3" fillId="0" borderId="17" xfId="57" applyNumberFormat="1" applyFont="1" applyBorder="1" applyAlignment="1">
      <alignment horizontal="right" vertical="center"/>
      <protection/>
    </xf>
    <xf numFmtId="3" fontId="3" fillId="0" borderId="18" xfId="57" applyNumberFormat="1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/>
      <protection/>
    </xf>
    <xf numFmtId="172" fontId="3" fillId="0" borderId="15" xfId="57" applyNumberFormat="1" applyFont="1" applyBorder="1" applyAlignment="1">
      <alignment horizontal="right" vertical="center"/>
      <protection/>
    </xf>
    <xf numFmtId="3" fontId="5" fillId="0" borderId="14" xfId="57" applyNumberFormat="1" applyFont="1" applyBorder="1" applyAlignment="1">
      <alignment horizontal="righ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57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7" applyFont="1" applyBorder="1" applyAlignment="1" quotePrefix="1">
      <alignment horizontal="center" vertical="center"/>
      <protection/>
    </xf>
    <xf numFmtId="0" fontId="3" fillId="0" borderId="17" xfId="57" applyFont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6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9" xfId="57" applyFont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3" fontId="3" fillId="0" borderId="11" xfId="57" applyNumberFormat="1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20" xfId="57" applyFont="1" applyFill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5" fillId="0" borderId="0" xfId="0" applyFont="1" applyBorder="1" applyAlignment="1">
      <alignment horizontal="right" vertical="center"/>
    </xf>
    <xf numFmtId="3" fontId="5" fillId="0" borderId="0" xfId="57" applyNumberFormat="1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3" fillId="0" borderId="15" xfId="57" applyFont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172" fontId="3" fillId="0" borderId="11" xfId="57" applyNumberFormat="1" applyFont="1" applyBorder="1" applyAlignment="1">
      <alignment vertical="center"/>
      <protection/>
    </xf>
    <xf numFmtId="0" fontId="3" fillId="0" borderId="11" xfId="57" applyFont="1" applyBorder="1" applyAlignment="1">
      <alignment vertical="center"/>
      <protection/>
    </xf>
    <xf numFmtId="0" fontId="15" fillId="0" borderId="0" xfId="0" applyFont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17" fillId="0" borderId="14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8" fillId="0" borderId="14" xfId="57" applyFont="1" applyBorder="1">
      <alignment/>
      <protection/>
    </xf>
    <xf numFmtId="0" fontId="20" fillId="0" borderId="14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4" xfId="57" applyFont="1" applyBorder="1">
      <alignment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 wrapText="1"/>
      <protection/>
    </xf>
    <xf numFmtId="3" fontId="8" fillId="0" borderId="1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/>
    </xf>
    <xf numFmtId="0" fontId="3" fillId="0" borderId="23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 vertical="center" wrapText="1"/>
      <protection/>
    </xf>
    <xf numFmtId="3" fontId="3" fillId="0" borderId="23" xfId="57" applyNumberFormat="1" applyFont="1" applyBorder="1" applyAlignment="1">
      <alignment horizontal="right" vertical="center" wrapText="1"/>
      <protection/>
    </xf>
    <xf numFmtId="3" fontId="3" fillId="0" borderId="23" xfId="57" applyNumberFormat="1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3" fontId="0" fillId="33" borderId="23" xfId="0" applyNumberFormat="1" applyFill="1" applyBorder="1" applyAlignment="1">
      <alignment/>
    </xf>
    <xf numFmtId="0" fontId="3" fillId="0" borderId="24" xfId="57" applyFont="1" applyBorder="1" applyAlignment="1">
      <alignment horizontal="center" vertical="center"/>
      <protection/>
    </xf>
    <xf numFmtId="0" fontId="3" fillId="0" borderId="24" xfId="57" applyFont="1" applyBorder="1" applyAlignment="1">
      <alignment horizontal="center" vertical="justify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wrapText="1"/>
      <protection/>
    </xf>
    <xf numFmtId="172" fontId="3" fillId="0" borderId="24" xfId="57" applyNumberFormat="1" applyFont="1" applyBorder="1" applyAlignment="1">
      <alignment horizontal="right" vertical="center"/>
      <protection/>
    </xf>
    <xf numFmtId="172" fontId="3" fillId="0" borderId="24" xfId="57" applyNumberFormat="1" applyFont="1" applyBorder="1" applyAlignment="1">
      <alignment horizontal="center"/>
      <protection/>
    </xf>
    <xf numFmtId="3" fontId="3" fillId="0" borderId="24" xfId="57" applyNumberFormat="1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172" fontId="0" fillId="33" borderId="24" xfId="0" applyNumberFormat="1" applyFill="1" applyBorder="1" applyAlignment="1">
      <alignment/>
    </xf>
    <xf numFmtId="0" fontId="3" fillId="0" borderId="24" xfId="57" applyFont="1" applyBorder="1" applyAlignment="1">
      <alignment horizontal="center"/>
      <protection/>
    </xf>
    <xf numFmtId="172" fontId="3" fillId="0" borderId="24" xfId="57" applyNumberFormat="1" applyFont="1" applyBorder="1" applyAlignment="1">
      <alignment horizontal="right"/>
      <protection/>
    </xf>
    <xf numFmtId="0" fontId="0" fillId="33" borderId="24" xfId="0" applyFill="1" applyBorder="1" applyAlignment="1">
      <alignment/>
    </xf>
    <xf numFmtId="0" fontId="0" fillId="0" borderId="24" xfId="0" applyFont="1" applyBorder="1" applyAlignment="1">
      <alignment horizontal="center"/>
    </xf>
    <xf numFmtId="0" fontId="1" fillId="34" borderId="24" xfId="57" applyFont="1" applyFill="1" applyBorder="1" applyAlignment="1">
      <alignment horizontal="center" vertical="center" wrapText="1"/>
      <protection/>
    </xf>
    <xf numFmtId="0" fontId="1" fillId="34" borderId="24" xfId="57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center" vertical="center"/>
    </xf>
    <xf numFmtId="172" fontId="3" fillId="0" borderId="24" xfId="57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wrapText="1"/>
    </xf>
    <xf numFmtId="0" fontId="3" fillId="0" borderId="24" xfId="57" applyFont="1" applyBorder="1" applyAlignment="1" quotePrefix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3" fontId="0" fillId="33" borderId="24" xfId="0" applyNumberFormat="1" applyFill="1" applyBorder="1" applyAlignment="1">
      <alignment/>
    </xf>
    <xf numFmtId="3" fontId="3" fillId="0" borderId="24" xfId="57" applyNumberFormat="1" applyFont="1" applyBorder="1" applyAlignment="1">
      <alignment horizontal="center" vertical="center"/>
      <protection/>
    </xf>
    <xf numFmtId="0" fontId="3" fillId="0" borderId="24" xfId="57" applyFont="1" applyFill="1" applyBorder="1" applyAlignment="1">
      <alignment horizontal="center" vertical="center"/>
      <protection/>
    </xf>
    <xf numFmtId="0" fontId="0" fillId="0" borderId="24" xfId="0" applyBorder="1" applyAlignment="1" quotePrefix="1">
      <alignment horizontal="center" vertical="center"/>
    </xf>
    <xf numFmtId="0" fontId="3" fillId="0" borderId="25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 vertical="center"/>
      <protection/>
    </xf>
    <xf numFmtId="172" fontId="3" fillId="0" borderId="25" xfId="57" applyNumberFormat="1" applyFont="1" applyBorder="1" applyAlignment="1">
      <alignment horizontal="right"/>
      <protection/>
    </xf>
    <xf numFmtId="172" fontId="3" fillId="0" borderId="25" xfId="57" applyNumberFormat="1" applyFont="1" applyBorder="1" applyAlignment="1">
      <alignment horizontal="center"/>
      <protection/>
    </xf>
    <xf numFmtId="3" fontId="3" fillId="0" borderId="25" xfId="57" applyNumberFormat="1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0" fillId="33" borderId="25" xfId="0" applyFill="1" applyBorder="1" applyAlignment="1">
      <alignment/>
    </xf>
    <xf numFmtId="3" fontId="8" fillId="0" borderId="21" xfId="57" applyNumberFormat="1" applyFont="1" applyBorder="1" applyAlignment="1">
      <alignment horizontal="right" vertical="center"/>
      <protection/>
    </xf>
    <xf numFmtId="3" fontId="8" fillId="0" borderId="14" xfId="57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/>
    </xf>
    <xf numFmtId="172" fontId="8" fillId="33" borderId="14" xfId="0" applyNumberFormat="1" applyFont="1" applyFill="1" applyBorder="1" applyAlignment="1">
      <alignment/>
    </xf>
    <xf numFmtId="172" fontId="3" fillId="0" borderId="23" xfId="57" applyNumberFormat="1" applyFont="1" applyBorder="1" applyAlignment="1">
      <alignment horizontal="right" vertical="center"/>
      <protection/>
    </xf>
    <xf numFmtId="172" fontId="3" fillId="0" borderId="23" xfId="57" applyNumberFormat="1" applyFont="1" applyBorder="1" applyAlignment="1">
      <alignment horizontal="center" vertical="center"/>
      <protection/>
    </xf>
    <xf numFmtId="172" fontId="0" fillId="33" borderId="23" xfId="0" applyNumberFormat="1" applyFill="1" applyBorder="1" applyAlignment="1">
      <alignment/>
    </xf>
    <xf numFmtId="0" fontId="3" fillId="0" borderId="24" xfId="57" applyFont="1" applyFill="1" applyBorder="1" applyAlignment="1">
      <alignment horizontal="center"/>
      <protection/>
    </xf>
    <xf numFmtId="172" fontId="3" fillId="0" borderId="24" xfId="57" applyNumberFormat="1" applyFont="1" applyFill="1" applyBorder="1" applyAlignment="1">
      <alignment horizontal="right"/>
      <protection/>
    </xf>
    <xf numFmtId="172" fontId="3" fillId="0" borderId="24" xfId="57" applyNumberFormat="1" applyFont="1" applyFill="1" applyBorder="1" applyAlignment="1">
      <alignment horizontal="center"/>
      <protection/>
    </xf>
    <xf numFmtId="3" fontId="3" fillId="0" borderId="24" xfId="57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/>
    </xf>
    <xf numFmtId="0" fontId="8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 wrapText="1"/>
      <protection/>
    </xf>
    <xf numFmtId="3" fontId="8" fillId="0" borderId="14" xfId="57" applyNumberFormat="1" applyFont="1" applyBorder="1" applyAlignment="1">
      <alignment horizontal="right" vertic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 vertical="center"/>
      <protection/>
    </xf>
    <xf numFmtId="172" fontId="3" fillId="0" borderId="23" xfId="57" applyNumberFormat="1" applyFont="1" applyBorder="1" applyAlignment="1">
      <alignment horizontal="right"/>
      <protection/>
    </xf>
    <xf numFmtId="172" fontId="3" fillId="0" borderId="26" xfId="57" applyNumberFormat="1" applyFont="1" applyBorder="1" applyAlignment="1">
      <alignment horizontal="center"/>
      <protection/>
    </xf>
    <xf numFmtId="3" fontId="3" fillId="0" borderId="26" xfId="57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172" fontId="3" fillId="0" borderId="27" xfId="57" applyNumberFormat="1" applyFont="1" applyBorder="1" applyAlignment="1">
      <alignment horizontal="center"/>
      <protection/>
    </xf>
    <xf numFmtId="3" fontId="3" fillId="0" borderId="27" xfId="57" applyNumberFormat="1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/>
    </xf>
    <xf numFmtId="0" fontId="4" fillId="0" borderId="24" xfId="57" applyFont="1" applyBorder="1" applyAlignment="1" quotePrefix="1">
      <alignment horizontal="center" vertical="center"/>
      <protection/>
    </xf>
    <xf numFmtId="0" fontId="0" fillId="0" borderId="27" xfId="0" applyBorder="1" applyAlignment="1">
      <alignment horizontal="center"/>
    </xf>
    <xf numFmtId="0" fontId="4" fillId="0" borderId="25" xfId="57" applyFont="1" applyBorder="1" applyAlignment="1">
      <alignment horizontal="center" vertical="center"/>
      <protection/>
    </xf>
    <xf numFmtId="172" fontId="3" fillId="0" borderId="28" xfId="57" applyNumberFormat="1" applyFont="1" applyBorder="1" applyAlignment="1">
      <alignment horizontal="center"/>
      <protection/>
    </xf>
    <xf numFmtId="3" fontId="3" fillId="0" borderId="28" xfId="57" applyNumberFormat="1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3" fontId="3" fillId="0" borderId="23" xfId="57" applyNumberFormat="1" applyFont="1" applyBorder="1" applyAlignment="1">
      <alignment horizontal="right" vertical="center"/>
      <protection/>
    </xf>
    <xf numFmtId="3" fontId="3" fillId="0" borderId="23" xfId="57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3" fillId="0" borderId="24" xfId="57" applyFont="1" applyFill="1" applyBorder="1" applyAlignment="1">
      <alignment horizontal="center" vertical="center" wrapText="1"/>
      <protection/>
    </xf>
    <xf numFmtId="3" fontId="8" fillId="0" borderId="14" xfId="57" applyNumberFormat="1" applyFont="1" applyBorder="1" applyAlignment="1">
      <alignment horizontal="right" vertical="center" wrapText="1"/>
      <protection/>
    </xf>
    <xf numFmtId="3" fontId="8" fillId="0" borderId="14" xfId="57" applyNumberFormat="1" applyFont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172" fontId="3" fillId="0" borderId="27" xfId="57" applyNumberFormat="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3" fillId="0" borderId="24" xfId="57" applyNumberFormat="1" applyFont="1" applyFill="1" applyBorder="1" applyAlignment="1">
      <alignment horizontal="center"/>
      <protection/>
    </xf>
    <xf numFmtId="3" fontId="1" fillId="0" borderId="27" xfId="0" applyNumberFormat="1" applyFont="1" applyBorder="1" applyAlignment="1">
      <alignment horizontal="center"/>
    </xf>
    <xf numFmtId="3" fontId="3" fillId="0" borderId="24" xfId="57" applyNumberFormat="1" applyFont="1" applyBorder="1" applyAlignment="1">
      <alignment horizontal="center"/>
      <protection/>
    </xf>
    <xf numFmtId="3" fontId="1" fillId="0" borderId="29" xfId="0" applyNumberFormat="1" applyFont="1" applyBorder="1" applyAlignment="1">
      <alignment horizontal="right" vertical="center"/>
    </xf>
    <xf numFmtId="172" fontId="3" fillId="0" borderId="26" xfId="57" applyNumberFormat="1" applyFont="1" applyBorder="1" applyAlignment="1">
      <alignment horizontal="center" vertical="center"/>
      <protection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Fill="1" applyBorder="1" applyAlignment="1">
      <alignment horizontal="center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/>
    </xf>
    <xf numFmtId="0" fontId="3" fillId="0" borderId="25" xfId="57" applyFont="1" applyBorder="1" applyAlignment="1">
      <alignment horizontal="center" vertical="center" wrapText="1"/>
      <protection/>
    </xf>
    <xf numFmtId="172" fontId="3" fillId="0" borderId="25" xfId="57" applyNumberFormat="1" applyFont="1" applyBorder="1" applyAlignment="1">
      <alignment horizontal="right" vertical="center"/>
      <protection/>
    </xf>
    <xf numFmtId="172" fontId="3" fillId="0" borderId="28" xfId="57" applyNumberFormat="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5" fillId="0" borderId="14" xfId="57" applyNumberFormat="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center"/>
    </xf>
    <xf numFmtId="0" fontId="3" fillId="0" borderId="23" xfId="57" applyFont="1" applyBorder="1" applyAlignment="1">
      <alignment horizontal="center" vertical="justify"/>
      <protection/>
    </xf>
    <xf numFmtId="0" fontId="3" fillId="0" borderId="23" xfId="57" applyFont="1" applyBorder="1" applyAlignment="1">
      <alignment horizontal="center" wrapText="1"/>
      <protection/>
    </xf>
    <xf numFmtId="0" fontId="3" fillId="0" borderId="24" xfId="57" applyFont="1" applyBorder="1" applyAlignment="1">
      <alignment/>
      <protection/>
    </xf>
    <xf numFmtId="0" fontId="0" fillId="0" borderId="27" xfId="0" applyBorder="1" applyAlignment="1">
      <alignment horizontal="center" vertical="center"/>
    </xf>
    <xf numFmtId="0" fontId="3" fillId="0" borderId="25" xfId="57" applyFont="1" applyBorder="1" applyAlignment="1" quotePrefix="1">
      <alignment horizontal="center" vertical="center"/>
      <protection/>
    </xf>
    <xf numFmtId="0" fontId="0" fillId="0" borderId="28" xfId="0" applyBorder="1" applyAlignment="1">
      <alignment horizontal="center"/>
    </xf>
    <xf numFmtId="172" fontId="0" fillId="33" borderId="25" xfId="0" applyNumberFormat="1" applyFill="1" applyBorder="1" applyAlignment="1">
      <alignment/>
    </xf>
    <xf numFmtId="0" fontId="8" fillId="0" borderId="21" xfId="0" applyFont="1" applyBorder="1" applyAlignment="1">
      <alignment horizontal="center" vertical="center"/>
    </xf>
    <xf numFmtId="172" fontId="8" fillId="33" borderId="21" xfId="0" applyNumberFormat="1" applyFont="1" applyFill="1" applyBorder="1" applyAlignment="1">
      <alignment/>
    </xf>
    <xf numFmtId="3" fontId="8" fillId="0" borderId="21" xfId="57" applyNumberFormat="1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3" fillId="0" borderId="26" xfId="57" applyFont="1" applyBorder="1" applyAlignment="1">
      <alignment horizontal="center" vertical="center" wrapText="1"/>
      <protection/>
    </xf>
    <xf numFmtId="3" fontId="3" fillId="0" borderId="26" xfId="57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3" fillId="0" borderId="25" xfId="57" applyFont="1" applyFill="1" applyBorder="1" applyAlignment="1">
      <alignment horizontal="center"/>
      <protection/>
    </xf>
    <xf numFmtId="0" fontId="3" fillId="0" borderId="25" xfId="57" applyFont="1" applyBorder="1" applyAlignment="1">
      <alignment horizontal="center" wrapText="1"/>
      <protection/>
    </xf>
    <xf numFmtId="0" fontId="3" fillId="0" borderId="31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3" fillId="0" borderId="32" xfId="57" applyFont="1" applyBorder="1" applyAlignment="1">
      <alignment horizontal="center" vertical="center"/>
      <protection/>
    </xf>
    <xf numFmtId="0" fontId="3" fillId="0" borderId="32" xfId="57" applyFont="1" applyBorder="1" applyAlignment="1">
      <alignment horizontal="center" vertical="center" wrapText="1"/>
      <protection/>
    </xf>
    <xf numFmtId="172" fontId="3" fillId="0" borderId="32" xfId="57" applyNumberFormat="1" applyFont="1" applyBorder="1" applyAlignment="1">
      <alignment horizontal="right" vertical="center"/>
      <protection/>
    </xf>
    <xf numFmtId="172" fontId="3" fillId="0" borderId="33" xfId="57" applyNumberFormat="1" applyFont="1" applyBorder="1" applyAlignment="1">
      <alignment horizontal="center" vertical="center"/>
      <protection/>
    </xf>
    <xf numFmtId="3" fontId="3" fillId="0" borderId="33" xfId="57" applyNumberFormat="1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8" fillId="0" borderId="34" xfId="57" applyFont="1" applyBorder="1" applyAlignment="1">
      <alignment horizontal="center" vertical="center"/>
      <protection/>
    </xf>
    <xf numFmtId="0" fontId="8" fillId="0" borderId="35" xfId="57" applyFont="1" applyBorder="1" applyAlignment="1">
      <alignment horizontal="center"/>
      <protection/>
    </xf>
    <xf numFmtId="0" fontId="3" fillId="0" borderId="36" xfId="57" applyFont="1" applyBorder="1" applyAlignment="1">
      <alignment horizontal="center"/>
      <protection/>
    </xf>
    <xf numFmtId="0" fontId="3" fillId="0" borderId="34" xfId="57" applyFont="1" applyBorder="1" applyAlignment="1">
      <alignment horizontal="center"/>
      <protection/>
    </xf>
    <xf numFmtId="0" fontId="3" fillId="0" borderId="36" xfId="57" applyFont="1" applyBorder="1" applyAlignment="1">
      <alignment horizontal="center" vertical="center"/>
      <protection/>
    </xf>
    <xf numFmtId="0" fontId="3" fillId="0" borderId="22" xfId="57" applyFont="1" applyFill="1" applyBorder="1" applyAlignment="1">
      <alignment horizontal="center"/>
      <protection/>
    </xf>
    <xf numFmtId="172" fontId="8" fillId="0" borderId="22" xfId="57" applyNumberFormat="1" applyFont="1" applyBorder="1" applyAlignment="1">
      <alignment horizontal="right"/>
      <protection/>
    </xf>
    <xf numFmtId="172" fontId="8" fillId="0" borderId="36" xfId="57" applyNumberFormat="1" applyFont="1" applyBorder="1" applyAlignment="1">
      <alignment horizontal="center"/>
      <protection/>
    </xf>
    <xf numFmtId="3" fontId="8" fillId="0" borderId="36" xfId="57" applyNumberFormat="1" applyFont="1" applyBorder="1" applyAlignment="1">
      <alignment horizontal="center" vertical="center" wrapText="1"/>
      <protection/>
    </xf>
    <xf numFmtId="0" fontId="8" fillId="0" borderId="36" xfId="0" applyFont="1" applyBorder="1" applyAlignment="1">
      <alignment horizontal="center"/>
    </xf>
    <xf numFmtId="172" fontId="8" fillId="33" borderId="22" xfId="0" applyNumberFormat="1" applyFont="1" applyFill="1" applyBorder="1" applyAlignment="1">
      <alignment/>
    </xf>
    <xf numFmtId="172" fontId="0" fillId="33" borderId="22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57" applyFont="1" applyBorder="1" applyAlignment="1">
      <alignment horizont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 wrapText="1"/>
      <protection/>
    </xf>
    <xf numFmtId="3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172" fontId="5" fillId="33" borderId="14" xfId="0" applyNumberFormat="1" applyFont="1" applyFill="1" applyBorder="1" applyAlignment="1">
      <alignment/>
    </xf>
    <xf numFmtId="0" fontId="3" fillId="0" borderId="15" xfId="57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172" fontId="3" fillId="0" borderId="15" xfId="57" applyNumberFormat="1" applyFont="1" applyBorder="1" applyAlignment="1">
      <alignment horizontal="right" vertical="center"/>
      <protection/>
    </xf>
    <xf numFmtId="172" fontId="3" fillId="0" borderId="10" xfId="57" applyNumberFormat="1" applyFont="1" applyBorder="1" applyAlignment="1">
      <alignment horizontal="center"/>
      <protection/>
    </xf>
    <xf numFmtId="3" fontId="3" fillId="0" borderId="10" xfId="5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2" fontId="3" fillId="33" borderId="22" xfId="0" applyNumberFormat="1" applyFont="1" applyFill="1" applyBorder="1" applyAlignment="1">
      <alignment/>
    </xf>
    <xf numFmtId="3" fontId="5" fillId="0" borderId="14" xfId="57" applyNumberFormat="1" applyFont="1" applyBorder="1" applyAlignment="1">
      <alignment horizontal="right" vertical="center" wrapText="1"/>
      <protection/>
    </xf>
    <xf numFmtId="3" fontId="5" fillId="0" borderId="14" xfId="57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3" fillId="0" borderId="23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6" xfId="57" applyNumberFormat="1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/>
    </xf>
    <xf numFmtId="0" fontId="3" fillId="0" borderId="24" xfId="57" applyFont="1" applyBorder="1" applyAlignment="1">
      <alignment horizontal="center" vertical="center"/>
      <protection/>
    </xf>
    <xf numFmtId="0" fontId="3" fillId="0" borderId="24" xfId="57" applyFont="1" applyBorder="1" applyAlignment="1">
      <alignment horizontal="center" vertical="center" wrapText="1"/>
      <protection/>
    </xf>
    <xf numFmtId="3" fontId="3" fillId="0" borderId="24" xfId="57" applyNumberFormat="1" applyFont="1" applyBorder="1" applyAlignment="1">
      <alignment horizontal="center" vertical="center" wrapText="1"/>
      <protection/>
    </xf>
    <xf numFmtId="172" fontId="3" fillId="0" borderId="24" xfId="57" applyNumberFormat="1" applyFont="1" applyBorder="1" applyAlignment="1">
      <alignment horizontal="right" vertical="center"/>
      <protection/>
    </xf>
    <xf numFmtId="172" fontId="3" fillId="0" borderId="27" xfId="57" applyNumberFormat="1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172" fontId="3" fillId="33" borderId="24" xfId="0" applyNumberFormat="1" applyFont="1" applyFill="1" applyBorder="1" applyAlignment="1">
      <alignment/>
    </xf>
    <xf numFmtId="0" fontId="3" fillId="0" borderId="25" xfId="57" applyFont="1" applyBorder="1" applyAlignment="1">
      <alignment horizontal="center" vertic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5" xfId="57" applyFont="1" applyFill="1" applyBorder="1" applyAlignment="1">
      <alignment horizontal="center" vertical="center"/>
      <protection/>
    </xf>
    <xf numFmtId="172" fontId="3" fillId="0" borderId="25" xfId="57" applyNumberFormat="1" applyFont="1" applyBorder="1" applyAlignment="1">
      <alignment horizontal="right"/>
      <protection/>
    </xf>
    <xf numFmtId="172" fontId="3" fillId="0" borderId="28" xfId="57" applyNumberFormat="1" applyFont="1" applyBorder="1" applyAlignment="1">
      <alignment horizontal="center"/>
      <protection/>
    </xf>
    <xf numFmtId="3" fontId="3" fillId="0" borderId="28" xfId="57" applyNumberFormat="1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/>
    </xf>
    <xf numFmtId="0" fontId="3" fillId="33" borderId="25" xfId="0" applyFont="1" applyFill="1" applyBorder="1" applyAlignment="1">
      <alignment/>
    </xf>
    <xf numFmtId="0" fontId="5" fillId="0" borderId="14" xfId="57" applyFont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172" fontId="5" fillId="0" borderId="14" xfId="57" applyNumberFormat="1" applyFont="1" applyBorder="1" applyAlignment="1">
      <alignment horizontal="right"/>
      <protection/>
    </xf>
    <xf numFmtId="172" fontId="5" fillId="0" borderId="14" xfId="57" applyNumberFormat="1" applyFont="1" applyBorder="1" applyAlignment="1">
      <alignment horizontal="center"/>
      <protection/>
    </xf>
    <xf numFmtId="0" fontId="3" fillId="0" borderId="14" xfId="57" applyFont="1" applyFill="1" applyBorder="1" applyAlignment="1">
      <alignment horizontal="center"/>
      <protection/>
    </xf>
    <xf numFmtId="172" fontId="3" fillId="0" borderId="14" xfId="57" applyNumberFormat="1" applyFont="1" applyBorder="1" applyAlignment="1">
      <alignment horizontal="right"/>
      <protection/>
    </xf>
    <xf numFmtId="172" fontId="3" fillId="0" borderId="14" xfId="57" applyNumberFormat="1" applyFont="1" applyBorder="1" applyAlignment="1">
      <alignment horizontal="center"/>
      <protection/>
    </xf>
    <xf numFmtId="3" fontId="3" fillId="0" borderId="14" xfId="57" applyNumberFormat="1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5" fillId="0" borderId="14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172" fontId="5" fillId="0" borderId="14" xfId="57" applyNumberFormat="1" applyFont="1" applyBorder="1" applyAlignment="1">
      <alignment horizontal="right"/>
      <protection/>
    </xf>
    <xf numFmtId="172" fontId="5" fillId="0" borderId="14" xfId="57" applyNumberFormat="1" applyFont="1" applyBorder="1" applyAlignment="1">
      <alignment horizontal="center"/>
      <protection/>
    </xf>
    <xf numFmtId="3" fontId="5" fillId="0" borderId="14" xfId="57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3" fontId="3" fillId="0" borderId="25" xfId="57" applyNumberFormat="1" applyFont="1" applyFill="1" applyBorder="1" applyAlignment="1">
      <alignment horizontal="center" vertical="center" wrapText="1"/>
      <protection/>
    </xf>
    <xf numFmtId="3" fontId="1" fillId="0" borderId="37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3" fillId="0" borderId="14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 vertical="center"/>
      <protection/>
    </xf>
    <xf numFmtId="172" fontId="3" fillId="0" borderId="14" xfId="57" applyNumberFormat="1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33" borderId="14" xfId="0" applyFill="1" applyBorder="1" applyAlignment="1">
      <alignment/>
    </xf>
    <xf numFmtId="0" fontId="3" fillId="0" borderId="38" xfId="57" applyFont="1" applyBorder="1" applyAlignment="1">
      <alignment horizontal="center" vertical="justify"/>
      <protection/>
    </xf>
    <xf numFmtId="0" fontId="3" fillId="0" borderId="38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8" xfId="57" applyFont="1" applyBorder="1" applyAlignment="1">
      <alignment horizontal="center" wrapText="1"/>
      <protection/>
    </xf>
    <xf numFmtId="172" fontId="3" fillId="0" borderId="38" xfId="57" applyNumberFormat="1" applyFont="1" applyBorder="1" applyAlignment="1">
      <alignment horizontal="right" vertical="center"/>
      <protection/>
    </xf>
    <xf numFmtId="172" fontId="3" fillId="0" borderId="39" xfId="57" applyNumberFormat="1" applyFont="1" applyBorder="1" applyAlignment="1">
      <alignment horizontal="center"/>
      <protection/>
    </xf>
    <xf numFmtId="0" fontId="0" fillId="0" borderId="39" xfId="0" applyFont="1" applyBorder="1" applyAlignment="1">
      <alignment horizontal="center" vertical="center"/>
    </xf>
    <xf numFmtId="3" fontId="3" fillId="0" borderId="25" xfId="57" applyNumberFormat="1" applyFont="1" applyBorder="1" applyAlignment="1">
      <alignment horizontal="center" vertical="center"/>
      <protection/>
    </xf>
    <xf numFmtId="3" fontId="1" fillId="0" borderId="2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center"/>
    </xf>
    <xf numFmtId="0" fontId="3" fillId="0" borderId="14" xfId="57" applyFont="1" applyFill="1" applyBorder="1" applyAlignment="1">
      <alignment horizontal="center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center" vertical="center"/>
    </xf>
    <xf numFmtId="172" fontId="3" fillId="0" borderId="14" xfId="57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 wrapText="1"/>
      <protection/>
    </xf>
    <xf numFmtId="3" fontId="8" fillId="0" borderId="22" xfId="57" applyNumberFormat="1" applyFont="1" applyBorder="1" applyAlignment="1">
      <alignment horizontal="right" vertical="center"/>
      <protection/>
    </xf>
    <xf numFmtId="3" fontId="8" fillId="0" borderId="22" xfId="57" applyNumberFormat="1" applyFont="1" applyBorder="1" applyAlignment="1">
      <alignment horizontal="center" vertical="center"/>
      <protection/>
    </xf>
    <xf numFmtId="0" fontId="21" fillId="0" borderId="22" xfId="0" applyFont="1" applyBorder="1" applyAlignment="1">
      <alignment horizontal="center"/>
    </xf>
    <xf numFmtId="0" fontId="21" fillId="33" borderId="22" xfId="0" applyFont="1" applyFill="1" applyBorder="1" applyAlignment="1">
      <alignment/>
    </xf>
    <xf numFmtId="172" fontId="3" fillId="0" borderId="23" xfId="57" applyNumberFormat="1" applyFont="1" applyBorder="1" applyAlignment="1">
      <alignment horizontal="center"/>
      <protection/>
    </xf>
    <xf numFmtId="0" fontId="3" fillId="0" borderId="30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left" vertical="center"/>
      <protection/>
    </xf>
    <xf numFmtId="0" fontId="3" fillId="0" borderId="23" xfId="57" applyFont="1" applyBorder="1" applyAlignment="1">
      <alignment horizontal="left" vertical="center"/>
      <protection/>
    </xf>
    <xf numFmtId="0" fontId="3" fillId="0" borderId="24" xfId="57" applyFont="1" applyBorder="1" applyAlignment="1">
      <alignment horizontal="left" vertical="center"/>
      <protection/>
    </xf>
    <xf numFmtId="0" fontId="8" fillId="0" borderId="24" xfId="57" applyFont="1" applyBorder="1" applyAlignment="1">
      <alignment horizontal="left" vertical="center"/>
      <protection/>
    </xf>
    <xf numFmtId="3" fontId="8" fillId="0" borderId="24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27" xfId="57" applyNumberFormat="1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33" borderId="24" xfId="0" applyFont="1" applyFill="1" applyBorder="1" applyAlignment="1">
      <alignment/>
    </xf>
    <xf numFmtId="0" fontId="3" fillId="0" borderId="24" xfId="57" applyFont="1" applyBorder="1" applyAlignment="1">
      <alignment horizontal="left"/>
      <protection/>
    </xf>
    <xf numFmtId="0" fontId="3" fillId="0" borderId="25" xfId="57" applyFont="1" applyBorder="1" applyAlignment="1">
      <alignment horizontal="left"/>
      <protection/>
    </xf>
    <xf numFmtId="0" fontId="8" fillId="0" borderId="14" xfId="57" applyFont="1" applyBorder="1" applyAlignment="1">
      <alignment horizontal="left" vertical="center"/>
      <protection/>
    </xf>
    <xf numFmtId="0" fontId="3" fillId="0" borderId="40" xfId="57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0" fontId="1" fillId="33" borderId="24" xfId="0" applyFont="1" applyFill="1" applyBorder="1" applyAlignment="1">
      <alignment/>
    </xf>
    <xf numFmtId="0" fontId="8" fillId="0" borderId="25" xfId="57" applyFont="1" applyBorder="1" applyAlignment="1">
      <alignment horizontal="center" vertical="center"/>
      <protection/>
    </xf>
    <xf numFmtId="0" fontId="8" fillId="0" borderId="25" xfId="57" applyFont="1" applyBorder="1" applyAlignment="1">
      <alignment horizontal="left" vertical="center"/>
      <protection/>
    </xf>
    <xf numFmtId="0" fontId="8" fillId="0" borderId="25" xfId="57" applyFont="1" applyBorder="1" applyAlignment="1">
      <alignment horizontal="center" vertical="center" wrapText="1"/>
      <protection/>
    </xf>
    <xf numFmtId="3" fontId="8" fillId="0" borderId="25" xfId="57" applyNumberFormat="1" applyFont="1" applyBorder="1" applyAlignment="1">
      <alignment horizontal="right" vertical="center"/>
      <protection/>
    </xf>
    <xf numFmtId="3" fontId="8" fillId="0" borderId="25" xfId="57" applyNumberFormat="1" applyFont="1" applyBorder="1" applyAlignment="1">
      <alignment horizontal="center" vertical="center"/>
      <protection/>
    </xf>
    <xf numFmtId="0" fontId="21" fillId="0" borderId="25" xfId="0" applyFont="1" applyBorder="1" applyAlignment="1">
      <alignment horizontal="center"/>
    </xf>
    <xf numFmtId="0" fontId="21" fillId="33" borderId="25" xfId="0" applyFont="1" applyFill="1" applyBorder="1" applyAlignment="1">
      <alignment/>
    </xf>
    <xf numFmtId="0" fontId="3" fillId="0" borderId="23" xfId="57" applyFont="1" applyBorder="1" applyAlignment="1">
      <alignment horizontal="left"/>
      <protection/>
    </xf>
    <xf numFmtId="0" fontId="8" fillId="0" borderId="23" xfId="57" applyFont="1" applyBorder="1" applyAlignment="1">
      <alignment horizontal="left" vertical="center"/>
      <protection/>
    </xf>
    <xf numFmtId="0" fontId="8" fillId="0" borderId="23" xfId="57" applyFont="1" applyBorder="1" applyAlignment="1">
      <alignment horizontal="center" vertical="center" wrapText="1"/>
      <protection/>
    </xf>
    <xf numFmtId="3" fontId="8" fillId="0" borderId="23" xfId="57" applyNumberFormat="1" applyFont="1" applyBorder="1" applyAlignment="1">
      <alignment horizontal="right" vertical="center"/>
      <protection/>
    </xf>
    <xf numFmtId="3" fontId="8" fillId="0" borderId="23" xfId="57" applyNumberFormat="1" applyFont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/>
    </xf>
    <xf numFmtId="172" fontId="8" fillId="33" borderId="23" xfId="0" applyNumberFormat="1" applyFont="1" applyFill="1" applyBorder="1" applyAlignment="1">
      <alignment/>
    </xf>
    <xf numFmtId="0" fontId="3" fillId="0" borderId="25" xfId="57" applyFont="1" applyBorder="1" applyAlignment="1">
      <alignment horizontal="left" vertical="center"/>
      <protection/>
    </xf>
    <xf numFmtId="172" fontId="0" fillId="33" borderId="41" xfId="0" applyNumberFormat="1" applyFill="1" applyBorder="1" applyAlignment="1">
      <alignment/>
    </xf>
    <xf numFmtId="0" fontId="0" fillId="33" borderId="41" xfId="0" applyFill="1" applyBorder="1" applyAlignment="1">
      <alignment/>
    </xf>
    <xf numFmtId="0" fontId="3" fillId="0" borderId="22" xfId="57" applyFont="1" applyBorder="1" applyAlignment="1">
      <alignment horizontal="center" vertical="center"/>
      <protection/>
    </xf>
    <xf numFmtId="3" fontId="3" fillId="0" borderId="14" xfId="57" applyNumberFormat="1" applyFont="1" applyBorder="1" applyAlignment="1">
      <alignment horizontal="right" vertical="center"/>
      <protection/>
    </xf>
    <xf numFmtId="172" fontId="1" fillId="33" borderId="23" xfId="0" applyNumberFormat="1" applyFont="1" applyFill="1" applyBorder="1" applyAlignment="1">
      <alignment/>
    </xf>
    <xf numFmtId="172" fontId="21" fillId="33" borderId="1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42" xfId="0" applyFont="1" applyBorder="1" applyAlignment="1">
      <alignment horizontal="center"/>
    </xf>
    <xf numFmtId="0" fontId="3" fillId="0" borderId="17" xfId="57" applyFont="1" applyBorder="1" applyAlignment="1">
      <alignment vertical="center"/>
      <protection/>
    </xf>
    <xf numFmtId="0" fontId="3" fillId="0" borderId="18" xfId="57" applyFont="1" applyBorder="1" applyAlignment="1">
      <alignment horizontal="center" vertical="center"/>
      <protection/>
    </xf>
    <xf numFmtId="172" fontId="3" fillId="0" borderId="17" xfId="57" applyNumberFormat="1" applyFont="1" applyBorder="1" applyAlignment="1">
      <alignment horizontal="right"/>
      <protection/>
    </xf>
    <xf numFmtId="172" fontId="3" fillId="0" borderId="18" xfId="57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3" fillId="33" borderId="23" xfId="0" applyNumberFormat="1" applyFont="1" applyFill="1" applyBorder="1" applyAlignment="1">
      <alignment/>
    </xf>
    <xf numFmtId="172" fontId="3" fillId="33" borderId="14" xfId="0" applyNumberFormat="1" applyFont="1" applyFill="1" applyBorder="1" applyAlignment="1">
      <alignment/>
    </xf>
    <xf numFmtId="172" fontId="5" fillId="33" borderId="14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3" fillId="0" borderId="17" xfId="57" applyFont="1" applyBorder="1" applyAlignment="1">
      <alignment horizontal="center" wrapText="1"/>
      <protection/>
    </xf>
    <xf numFmtId="172" fontId="3" fillId="33" borderId="41" xfId="0" applyNumberFormat="1" applyFont="1" applyFill="1" applyBorder="1" applyAlignment="1">
      <alignment/>
    </xf>
    <xf numFmtId="3" fontId="3" fillId="0" borderId="11" xfId="57" applyNumberFormat="1" applyFont="1" applyBorder="1" applyAlignment="1">
      <alignment horizontal="center" wrapText="1"/>
      <protection/>
    </xf>
    <xf numFmtId="0" fontId="3" fillId="33" borderId="22" xfId="0" applyFont="1" applyFill="1" applyBorder="1" applyAlignment="1">
      <alignment/>
    </xf>
    <xf numFmtId="0" fontId="3" fillId="0" borderId="22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wrapText="1"/>
      <protection/>
    </xf>
    <xf numFmtId="172" fontId="3" fillId="0" borderId="14" xfId="57" applyNumberFormat="1" applyFont="1" applyBorder="1" applyAlignment="1">
      <alignment horizontal="right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4" xfId="57" applyFont="1" applyBorder="1" applyAlignment="1" quotePrefix="1">
      <alignment horizontal="center" vertical="center"/>
      <protection/>
    </xf>
    <xf numFmtId="0" fontId="3" fillId="0" borderId="22" xfId="57" applyFont="1" applyBorder="1" applyAlignment="1" quotePrefix="1">
      <alignment horizontal="center" vertical="center"/>
      <protection/>
    </xf>
    <xf numFmtId="172" fontId="3" fillId="0" borderId="14" xfId="57" applyNumberFormat="1" applyFont="1" applyBorder="1" applyAlignment="1">
      <alignment horizontal="right" vertical="center"/>
      <protection/>
    </xf>
    <xf numFmtId="172" fontId="8" fillId="0" borderId="14" xfId="57" applyNumberFormat="1" applyFont="1" applyBorder="1" applyAlignment="1">
      <alignment horizontal="center" vertical="center"/>
      <protection/>
    </xf>
    <xf numFmtId="0" fontId="3" fillId="0" borderId="43" xfId="57" applyFont="1" applyBorder="1" applyAlignment="1">
      <alignment horizontal="center" vertical="center"/>
      <protection/>
    </xf>
    <xf numFmtId="0" fontId="8" fillId="0" borderId="43" xfId="57" applyFont="1" applyBorder="1" applyAlignment="1">
      <alignment horizontal="center" vertical="center"/>
      <protection/>
    </xf>
    <xf numFmtId="172" fontId="0" fillId="33" borderId="23" xfId="0" applyNumberFormat="1" applyFill="1" applyBorder="1" applyAlignment="1">
      <alignment vertical="center"/>
    </xf>
    <xf numFmtId="0" fontId="3" fillId="33" borderId="42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wrapText="1"/>
      <protection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>
      <alignment horizontal="center" vertical="center"/>
      <protection/>
    </xf>
    <xf numFmtId="0" fontId="3" fillId="34" borderId="11" xfId="57" applyFont="1" applyFill="1" applyBorder="1" applyAlignment="1">
      <alignment horizontal="center" vertical="justify"/>
      <protection/>
    </xf>
    <xf numFmtId="172" fontId="3" fillId="34" borderId="11" xfId="57" applyNumberFormat="1" applyFont="1" applyFill="1" applyBorder="1" applyAlignment="1">
      <alignment horizontal="right" vertical="center"/>
      <protection/>
    </xf>
    <xf numFmtId="172" fontId="3" fillId="34" borderId="12" xfId="57" applyNumberFormat="1" applyFont="1" applyFill="1" applyBorder="1" applyAlignment="1">
      <alignment horizontal="center" vertical="center"/>
      <protection/>
    </xf>
    <xf numFmtId="3" fontId="3" fillId="34" borderId="10" xfId="57" applyNumberFormat="1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3" fillId="33" borderId="11" xfId="57" applyFont="1" applyFill="1" applyBorder="1" applyAlignment="1">
      <alignment horizontal="center"/>
      <protection/>
    </xf>
    <xf numFmtId="172" fontId="3" fillId="33" borderId="11" xfId="57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21" fillId="0" borderId="4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57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8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57" applyFont="1" applyBorder="1" applyAlignment="1">
      <alignment horizontal="center" vertical="center"/>
      <protection/>
    </xf>
    <xf numFmtId="0" fontId="5" fillId="33" borderId="14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57" applyFont="1" applyBorder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5" fillId="35" borderId="42" xfId="0" applyFont="1" applyFill="1" applyBorder="1" applyAlignment="1">
      <alignment horizontal="center"/>
    </xf>
    <xf numFmtId="3" fontId="65" fillId="35" borderId="42" xfId="0" applyNumberFormat="1" applyFont="1" applyFill="1" applyBorder="1" applyAlignment="1">
      <alignment horizontal="right"/>
    </xf>
    <xf numFmtId="0" fontId="66" fillId="35" borderId="11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right" vertical="center"/>
    </xf>
    <xf numFmtId="172" fontId="66" fillId="35" borderId="11" xfId="0" applyNumberFormat="1" applyFont="1" applyFill="1" applyBorder="1" applyAlignment="1">
      <alignment horizontal="right" vertical="center"/>
    </xf>
    <xf numFmtId="3" fontId="65" fillId="35" borderId="42" xfId="57" applyNumberFormat="1" applyFont="1" applyFill="1" applyBorder="1" applyAlignment="1">
      <alignment horizontal="right" vertical="center"/>
      <protection/>
    </xf>
    <xf numFmtId="0" fontId="65" fillId="35" borderId="42" xfId="0" applyFont="1" applyFill="1" applyBorder="1" applyAlignment="1">
      <alignment horizontal="center" vertical="center"/>
    </xf>
    <xf numFmtId="3" fontId="65" fillId="35" borderId="42" xfId="57" applyNumberFormat="1" applyFont="1" applyFill="1" applyBorder="1" applyAlignment="1">
      <alignment vertical="center" wrapText="1"/>
      <protection/>
    </xf>
    <xf numFmtId="3" fontId="65" fillId="35" borderId="42" xfId="57" applyNumberFormat="1" applyFont="1" applyFill="1" applyBorder="1" applyAlignment="1">
      <alignment vertical="center"/>
      <protection/>
    </xf>
    <xf numFmtId="0" fontId="66" fillId="35" borderId="15" xfId="57" applyFont="1" applyFill="1" applyBorder="1" applyAlignment="1">
      <alignment horizontal="center" vertical="center"/>
      <protection/>
    </xf>
    <xf numFmtId="177" fontId="66" fillId="35" borderId="15" xfId="42" applyNumberFormat="1" applyFont="1" applyFill="1" applyBorder="1" applyAlignment="1">
      <alignment horizontal="right" vertical="center"/>
    </xf>
    <xf numFmtId="0" fontId="65" fillId="35" borderId="15" xfId="0" applyFont="1" applyFill="1" applyBorder="1" applyAlignment="1">
      <alignment horizontal="center"/>
    </xf>
    <xf numFmtId="3" fontId="65" fillId="35" borderId="15" xfId="57" applyNumberFormat="1" applyFont="1" applyFill="1" applyBorder="1" applyAlignment="1">
      <alignment horizontal="right" vertical="center"/>
      <protection/>
    </xf>
    <xf numFmtId="3" fontId="65" fillId="35" borderId="15" xfId="57" applyNumberFormat="1" applyFont="1" applyFill="1" applyBorder="1" applyAlignment="1">
      <alignment vertical="center"/>
      <protection/>
    </xf>
    <xf numFmtId="172" fontId="65" fillId="35" borderId="42" xfId="57" applyNumberFormat="1" applyFont="1" applyFill="1" applyBorder="1" applyAlignment="1">
      <alignment horizontal="right" vertical="center"/>
      <protection/>
    </xf>
    <xf numFmtId="0" fontId="66" fillId="35" borderId="47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/>
    </xf>
    <xf numFmtId="0" fontId="67" fillId="35" borderId="0" xfId="0" applyFont="1" applyFill="1" applyAlignment="1">
      <alignment horizontal="center"/>
    </xf>
    <xf numFmtId="0" fontId="68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63" fillId="35" borderId="14" xfId="57" applyFont="1" applyFill="1" applyBorder="1" applyAlignment="1">
      <alignment horizontal="center" vertical="center"/>
      <protection/>
    </xf>
    <xf numFmtId="0" fontId="63" fillId="35" borderId="14" xfId="57" applyFont="1" applyFill="1" applyBorder="1" applyAlignment="1">
      <alignment horizontal="center" vertical="center" wrapText="1"/>
      <protection/>
    </xf>
    <xf numFmtId="0" fontId="63" fillId="35" borderId="14" xfId="57" applyFont="1" applyFill="1" applyBorder="1" applyAlignment="1">
      <alignment horizontal="left" vertical="center" wrapText="1"/>
      <protection/>
    </xf>
    <xf numFmtId="0" fontId="63" fillId="35" borderId="21" xfId="57" applyFont="1" applyFill="1" applyBorder="1" applyAlignment="1">
      <alignment horizontal="center" vertical="center" wrapText="1"/>
      <protection/>
    </xf>
    <xf numFmtId="177" fontId="63" fillId="35" borderId="21" xfId="42" applyNumberFormat="1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vertical="center" wrapText="1"/>
    </xf>
    <xf numFmtId="177" fontId="0" fillId="35" borderId="22" xfId="42" applyNumberFormat="1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65" fillId="35" borderId="42" xfId="57" applyFont="1" applyFill="1" applyBorder="1" applyAlignment="1">
      <alignment horizontal="center" vertical="center"/>
      <protection/>
    </xf>
    <xf numFmtId="0" fontId="65" fillId="35" borderId="42" xfId="57" applyFont="1" applyFill="1" applyBorder="1" applyAlignment="1">
      <alignment horizontal="center" vertical="center" wrapText="1"/>
      <protection/>
    </xf>
    <xf numFmtId="0" fontId="65" fillId="35" borderId="42" xfId="57" applyFont="1" applyFill="1" applyBorder="1" applyAlignment="1">
      <alignment horizontal="left" vertical="center" wrapText="1"/>
      <protection/>
    </xf>
    <xf numFmtId="177" fontId="65" fillId="35" borderId="42" xfId="42" applyNumberFormat="1" applyFont="1" applyFill="1" applyBorder="1" applyAlignment="1">
      <alignment horizontal="right"/>
    </xf>
    <xf numFmtId="0" fontId="66" fillId="35" borderId="11" xfId="57" applyFont="1" applyFill="1" applyBorder="1" applyAlignment="1">
      <alignment horizontal="center" vertical="center"/>
      <protection/>
    </xf>
    <xf numFmtId="0" fontId="66" fillId="35" borderId="11" xfId="57" applyFont="1" applyFill="1" applyBorder="1" applyAlignment="1">
      <alignment horizontal="left" vertical="center" wrapText="1"/>
      <protection/>
    </xf>
    <xf numFmtId="0" fontId="66" fillId="35" borderId="11" xfId="57" applyFont="1" applyFill="1" applyBorder="1" applyAlignment="1">
      <alignment horizontal="right" vertical="center"/>
      <protection/>
    </xf>
    <xf numFmtId="177" fontId="66" fillId="35" borderId="11" xfId="42" applyNumberFormat="1" applyFont="1" applyFill="1" applyBorder="1" applyAlignment="1">
      <alignment horizontal="right" vertical="center" wrapText="1"/>
    </xf>
    <xf numFmtId="3" fontId="66" fillId="35" borderId="11" xfId="57" applyNumberFormat="1" applyFont="1" applyFill="1" applyBorder="1" applyAlignment="1">
      <alignment horizontal="center" vertical="center" wrapText="1"/>
      <protection/>
    </xf>
    <xf numFmtId="3" fontId="65" fillId="35" borderId="11" xfId="0" applyNumberFormat="1" applyFont="1" applyFill="1" applyBorder="1" applyAlignment="1">
      <alignment horizontal="right" vertical="center"/>
    </xf>
    <xf numFmtId="0" fontId="66" fillId="35" borderId="11" xfId="57" applyFont="1" applyFill="1" applyBorder="1" applyAlignment="1">
      <alignment horizontal="left" wrapText="1"/>
      <protection/>
    </xf>
    <xf numFmtId="177" fontId="66" fillId="35" borderId="11" xfId="42" applyNumberFormat="1" applyFont="1" applyFill="1" applyBorder="1" applyAlignment="1">
      <alignment horizontal="right" vertical="center"/>
    </xf>
    <xf numFmtId="172" fontId="66" fillId="35" borderId="11" xfId="57" applyNumberFormat="1" applyFont="1" applyFill="1" applyBorder="1" applyAlignment="1">
      <alignment horizontal="center" vertical="center"/>
      <protection/>
    </xf>
    <xf numFmtId="0" fontId="66" fillId="35" borderId="11" xfId="57" applyFont="1" applyFill="1" applyBorder="1" applyAlignment="1">
      <alignment horizontal="left"/>
      <protection/>
    </xf>
    <xf numFmtId="0" fontId="66" fillId="35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left"/>
    </xf>
    <xf numFmtId="3" fontId="66" fillId="35" borderId="11" xfId="0" applyNumberFormat="1" applyFont="1" applyFill="1" applyBorder="1" applyAlignment="1">
      <alignment horizontal="center" vertical="center"/>
    </xf>
    <xf numFmtId="0" fontId="66" fillId="35" borderId="11" xfId="57" applyFont="1" applyFill="1" applyBorder="1" applyAlignment="1">
      <alignment horizontal="left" vertical="center"/>
      <protection/>
    </xf>
    <xf numFmtId="0" fontId="66" fillId="35" borderId="11" xfId="0" applyFont="1" applyFill="1" applyBorder="1" applyAlignment="1">
      <alignment horizontal="left" wrapText="1"/>
    </xf>
    <xf numFmtId="0" fontId="66" fillId="35" borderId="11" xfId="57" applyFont="1" applyFill="1" applyBorder="1" applyAlignment="1" quotePrefix="1">
      <alignment horizontal="right" vertical="center"/>
      <protection/>
    </xf>
    <xf numFmtId="3" fontId="66" fillId="35" borderId="11" xfId="57" applyNumberFormat="1" applyFont="1" applyFill="1" applyBorder="1" applyAlignment="1">
      <alignment horizontal="right" vertical="center"/>
      <protection/>
    </xf>
    <xf numFmtId="0" fontId="66" fillId="35" borderId="11" xfId="0" applyFont="1" applyFill="1" applyBorder="1" applyAlignment="1" quotePrefix="1">
      <alignment horizontal="right" vertical="center"/>
    </xf>
    <xf numFmtId="0" fontId="66" fillId="35" borderId="11" xfId="57" applyFont="1" applyFill="1" applyBorder="1" applyAlignment="1">
      <alignment horizontal="right" vertical="center" wrapText="1"/>
      <protection/>
    </xf>
    <xf numFmtId="0" fontId="66" fillId="35" borderId="11" xfId="57" applyFont="1" applyFill="1" applyBorder="1" applyAlignment="1" quotePrefix="1">
      <alignment horizontal="left" vertical="center" wrapText="1"/>
      <protection/>
    </xf>
    <xf numFmtId="0" fontId="66" fillId="35" borderId="11" xfId="57" applyFont="1" applyFill="1" applyBorder="1" applyAlignment="1" quotePrefix="1">
      <alignment horizontal="left" vertical="center"/>
      <protection/>
    </xf>
    <xf numFmtId="0" fontId="66" fillId="35" borderId="11" xfId="57" applyFont="1" applyFill="1" applyBorder="1" applyAlignment="1" quotePrefix="1">
      <alignment horizontal="center" vertical="center"/>
      <protection/>
    </xf>
    <xf numFmtId="0" fontId="66" fillId="35" borderId="11" xfId="57" applyFont="1" applyFill="1" applyBorder="1" applyAlignment="1" quotePrefix="1">
      <alignment horizontal="right" vertical="center" wrapText="1"/>
      <protection/>
    </xf>
    <xf numFmtId="3" fontId="65" fillId="35" borderId="15" xfId="0" applyNumberFormat="1" applyFont="1" applyFill="1" applyBorder="1" applyAlignment="1">
      <alignment horizontal="right" vertical="center"/>
    </xf>
    <xf numFmtId="177" fontId="65" fillId="35" borderId="42" xfId="42" applyNumberFormat="1" applyFont="1" applyFill="1" applyBorder="1" applyAlignment="1">
      <alignment horizontal="right" vertical="center"/>
    </xf>
    <xf numFmtId="177" fontId="66" fillId="35" borderId="11" xfId="42" applyNumberFormat="1" applyFont="1" applyFill="1" applyBorder="1" applyAlignment="1" quotePrefix="1">
      <alignment horizontal="left" vertical="center"/>
    </xf>
    <xf numFmtId="0" fontId="66" fillId="35" borderId="11" xfId="57" applyFont="1" applyFill="1" applyBorder="1" applyAlignment="1">
      <alignment horizontal="center"/>
      <protection/>
    </xf>
    <xf numFmtId="172" fontId="66" fillId="35" borderId="15" xfId="0" applyNumberFormat="1" applyFont="1" applyFill="1" applyBorder="1" applyAlignment="1">
      <alignment horizontal="right" vertical="center"/>
    </xf>
    <xf numFmtId="0" fontId="66" fillId="35" borderId="11" xfId="57" applyFont="1" applyFill="1" applyBorder="1" applyAlignment="1" quotePrefix="1">
      <alignment horizontal="left" wrapText="1"/>
      <protection/>
    </xf>
    <xf numFmtId="0" fontId="66" fillId="35" borderId="11" xfId="57" applyFont="1" applyFill="1" applyBorder="1" applyAlignment="1">
      <alignment horizontal="center" vertical="center" wrapText="1"/>
      <protection/>
    </xf>
    <xf numFmtId="0" fontId="66" fillId="35" borderId="11" xfId="57" applyFont="1" applyFill="1" applyBorder="1" applyAlignment="1">
      <alignment horizontal="center" wrapText="1"/>
      <protection/>
    </xf>
    <xf numFmtId="3" fontId="66" fillId="35" borderId="11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177" fontId="66" fillId="35" borderId="11" xfId="42" applyNumberFormat="1" applyFont="1" applyFill="1" applyBorder="1" applyAlignment="1">
      <alignment horizontal="left" wrapText="1"/>
    </xf>
    <xf numFmtId="177" fontId="65" fillId="35" borderId="42" xfId="42" applyNumberFormat="1" applyFont="1" applyFill="1" applyBorder="1" applyAlignment="1">
      <alignment vertical="center" wrapText="1"/>
    </xf>
    <xf numFmtId="0" fontId="65" fillId="35" borderId="11" xfId="57" applyFont="1" applyFill="1" applyBorder="1" applyAlignment="1">
      <alignment horizontal="left" vertical="center" wrapText="1"/>
      <protection/>
    </xf>
    <xf numFmtId="0" fontId="65" fillId="35" borderId="11" xfId="57" applyFont="1" applyFill="1" applyBorder="1" applyAlignment="1">
      <alignment horizontal="left" wrapText="1"/>
      <protection/>
    </xf>
    <xf numFmtId="177" fontId="65" fillId="35" borderId="11" xfId="42" applyNumberFormat="1" applyFont="1" applyFill="1" applyBorder="1" applyAlignment="1">
      <alignment horizontal="right" vertical="center"/>
    </xf>
    <xf numFmtId="0" fontId="65" fillId="35" borderId="11" xfId="57" applyFont="1" applyFill="1" applyBorder="1" applyAlignment="1">
      <alignment horizontal="center" vertical="center" wrapText="1"/>
      <protection/>
    </xf>
    <xf numFmtId="0" fontId="65" fillId="35" borderId="11" xfId="57" applyFont="1" applyFill="1" applyBorder="1" applyAlignment="1">
      <alignment horizontal="center" wrapText="1"/>
      <protection/>
    </xf>
    <xf numFmtId="0" fontId="63" fillId="35" borderId="0" xfId="0" applyFont="1" applyFill="1" applyAlignment="1">
      <alignment/>
    </xf>
    <xf numFmtId="177" fontId="66" fillId="35" borderId="47" xfId="42" applyNumberFormat="1" applyFont="1" applyFill="1" applyBorder="1" applyAlignment="1">
      <alignment horizontal="right" vertical="center"/>
    </xf>
    <xf numFmtId="0" fontId="65" fillId="35" borderId="42" xfId="57" applyFont="1" applyFill="1" applyBorder="1" applyAlignment="1">
      <alignment vertical="center" wrapText="1"/>
      <protection/>
    </xf>
    <xf numFmtId="177" fontId="65" fillId="35" borderId="42" xfId="42" applyNumberFormat="1" applyFont="1" applyFill="1" applyBorder="1" applyAlignment="1">
      <alignment vertical="center"/>
    </xf>
    <xf numFmtId="0" fontId="66" fillId="35" borderId="16" xfId="57" applyFont="1" applyFill="1" applyBorder="1" applyAlignment="1">
      <alignment horizontal="left" vertical="center" wrapText="1"/>
      <protection/>
    </xf>
    <xf numFmtId="177" fontId="66" fillId="35" borderId="11" xfId="42" applyNumberFormat="1" applyFont="1" applyFill="1" applyBorder="1" applyAlignment="1">
      <alignment horizontal="left" vertical="center" wrapText="1"/>
    </xf>
    <xf numFmtId="172" fontId="66" fillId="35" borderId="11" xfId="0" applyNumberFormat="1" applyFont="1" applyFill="1" applyBorder="1" applyAlignment="1">
      <alignment horizontal="right"/>
    </xf>
    <xf numFmtId="172" fontId="66" fillId="35" borderId="11" xfId="57" applyNumberFormat="1" applyFont="1" applyFill="1" applyBorder="1" applyAlignment="1">
      <alignment horizontal="center"/>
      <protection/>
    </xf>
    <xf numFmtId="0" fontId="66" fillId="35" borderId="11" xfId="0" applyFont="1" applyFill="1" applyBorder="1" applyAlignment="1">
      <alignment horizontal="center"/>
    </xf>
    <xf numFmtId="3" fontId="66" fillId="35" borderId="11" xfId="0" applyNumberFormat="1" applyFont="1" applyFill="1" applyBorder="1" applyAlignment="1">
      <alignment horizontal="right"/>
    </xf>
    <xf numFmtId="0" fontId="66" fillId="35" borderId="11" xfId="0" applyFont="1" applyFill="1" applyBorder="1" applyAlignment="1">
      <alignment horizontal="right"/>
    </xf>
    <xf numFmtId="0" fontId="66" fillId="35" borderId="16" xfId="57" applyFont="1" applyFill="1" applyBorder="1" applyAlignment="1">
      <alignment horizontal="center" vertical="center" wrapText="1"/>
      <protection/>
    </xf>
    <xf numFmtId="0" fontId="66" fillId="35" borderId="16" xfId="57" applyFont="1" applyFill="1" applyBorder="1" applyAlignment="1">
      <alignment horizontal="right" vertical="center" wrapText="1"/>
      <protection/>
    </xf>
    <xf numFmtId="177" fontId="66" fillId="35" borderId="16" xfId="42" applyNumberFormat="1" applyFont="1" applyFill="1" applyBorder="1" applyAlignment="1">
      <alignment horizontal="right" vertical="center"/>
    </xf>
    <xf numFmtId="172" fontId="66" fillId="35" borderId="16" xfId="57" applyNumberFormat="1" applyFont="1" applyFill="1" applyBorder="1" applyAlignment="1">
      <alignment horizontal="center" vertical="center"/>
      <protection/>
    </xf>
    <xf numFmtId="0" fontId="66" fillId="35" borderId="16" xfId="0" applyFont="1" applyFill="1" applyBorder="1" applyAlignment="1">
      <alignment horizontal="center" vertical="center"/>
    </xf>
    <xf numFmtId="3" fontId="66" fillId="35" borderId="16" xfId="0" applyNumberFormat="1" applyFont="1" applyFill="1" applyBorder="1" applyAlignment="1">
      <alignment horizontal="right"/>
    </xf>
    <xf numFmtId="0" fontId="66" fillId="35" borderId="16" xfId="57" applyFont="1" applyFill="1" applyBorder="1" applyAlignment="1">
      <alignment horizontal="left" vertical="center"/>
      <protection/>
    </xf>
    <xf numFmtId="0" fontId="66" fillId="35" borderId="16" xfId="57" applyFont="1" applyFill="1" applyBorder="1" applyAlignment="1" quotePrefix="1">
      <alignment horizontal="left" vertical="center"/>
      <protection/>
    </xf>
    <xf numFmtId="0" fontId="66" fillId="35" borderId="42" xfId="57" applyFont="1" applyFill="1" applyBorder="1" applyAlignment="1">
      <alignment horizontal="center" vertical="center" wrapText="1"/>
      <protection/>
    </xf>
    <xf numFmtId="0" fontId="66" fillId="35" borderId="42" xfId="57" applyFont="1" applyFill="1" applyBorder="1" applyAlignment="1">
      <alignment horizontal="left" vertical="center" wrapText="1"/>
      <protection/>
    </xf>
    <xf numFmtId="0" fontId="66" fillId="35" borderId="42" xfId="57" applyFont="1" applyFill="1" applyBorder="1" applyAlignment="1">
      <alignment horizontal="center" vertical="center"/>
      <protection/>
    </xf>
    <xf numFmtId="0" fontId="65" fillId="35" borderId="42" xfId="57" applyFont="1" applyFill="1" applyBorder="1" applyAlignment="1">
      <alignment horizontal="right" vertical="center" wrapText="1"/>
      <protection/>
    </xf>
    <xf numFmtId="0" fontId="66" fillId="35" borderId="47" xfId="57" applyFont="1" applyFill="1" applyBorder="1" applyAlignment="1">
      <alignment horizontal="center" vertical="center"/>
      <protection/>
    </xf>
    <xf numFmtId="0" fontId="66" fillId="35" borderId="47" xfId="57" applyFont="1" applyFill="1" applyBorder="1" applyAlignment="1">
      <alignment horizontal="left" vertical="center" wrapText="1"/>
      <protection/>
    </xf>
    <xf numFmtId="0" fontId="66" fillId="35" borderId="47" xfId="57" applyFont="1" applyFill="1" applyBorder="1" applyAlignment="1" quotePrefix="1">
      <alignment horizontal="right" vertical="center"/>
      <protection/>
    </xf>
    <xf numFmtId="172" fontId="66" fillId="35" borderId="47" xfId="57" applyNumberFormat="1" applyFont="1" applyFill="1" applyBorder="1" applyAlignment="1">
      <alignment horizontal="center" vertical="center"/>
      <protection/>
    </xf>
    <xf numFmtId="172" fontId="66" fillId="35" borderId="47" xfId="0" applyNumberFormat="1" applyFont="1" applyFill="1" applyBorder="1" applyAlignment="1">
      <alignment horizontal="right" vertical="center"/>
    </xf>
    <xf numFmtId="0" fontId="65" fillId="35" borderId="42" xfId="57" applyFont="1" applyFill="1" applyBorder="1" applyAlignment="1">
      <alignment horizontal="right" vertical="center"/>
      <protection/>
    </xf>
    <xf numFmtId="0" fontId="65" fillId="35" borderId="44" xfId="0" applyFont="1" applyFill="1" applyBorder="1" applyAlignment="1">
      <alignment vertical="center"/>
    </xf>
    <xf numFmtId="0" fontId="65" fillId="35" borderId="45" xfId="0" applyFont="1" applyFill="1" applyBorder="1" applyAlignment="1">
      <alignment horizontal="center" vertical="center"/>
    </xf>
    <xf numFmtId="0" fontId="65" fillId="35" borderId="46" xfId="0" applyFont="1" applyFill="1" applyBorder="1" applyAlignment="1">
      <alignment horizontal="center" vertical="center"/>
    </xf>
    <xf numFmtId="0" fontId="65" fillId="35" borderId="44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3" fontId="65" fillId="35" borderId="14" xfId="57" applyNumberFormat="1" applyFont="1" applyFill="1" applyBorder="1" applyAlignment="1">
      <alignment horizontal="center" vertical="center" wrapText="1"/>
      <protection/>
    </xf>
    <xf numFmtId="3" fontId="65" fillId="35" borderId="14" xfId="0" applyNumberFormat="1" applyFont="1" applyFill="1" applyBorder="1" applyAlignment="1">
      <alignment/>
    </xf>
    <xf numFmtId="0" fontId="65" fillId="35" borderId="0" xfId="0" applyFont="1" applyFill="1" applyBorder="1" applyAlignment="1">
      <alignment horizontal="right" vertical="center"/>
    </xf>
    <xf numFmtId="0" fontId="65" fillId="35" borderId="0" xfId="0" applyFont="1" applyFill="1" applyBorder="1" applyAlignment="1">
      <alignment horizontal="right" vertical="center" wrapText="1"/>
    </xf>
    <xf numFmtId="0" fontId="65" fillId="35" borderId="0" xfId="0" applyFont="1" applyFill="1" applyBorder="1" applyAlignment="1">
      <alignment horizontal="left" vertical="center" wrapText="1"/>
    </xf>
    <xf numFmtId="0" fontId="65" fillId="35" borderId="0" xfId="0" applyFont="1" applyFill="1" applyBorder="1" applyAlignment="1">
      <alignment horizontal="left" vertical="center"/>
    </xf>
    <xf numFmtId="0" fontId="66" fillId="35" borderId="0" xfId="0" applyFont="1" applyFill="1" applyAlignment="1">
      <alignment horizontal="center"/>
    </xf>
    <xf numFmtId="3" fontId="65" fillId="35" borderId="0" xfId="57" applyNumberFormat="1" applyFont="1" applyFill="1" applyBorder="1" applyAlignment="1">
      <alignment horizontal="right" vertical="center" wrapText="1"/>
      <protection/>
    </xf>
    <xf numFmtId="177" fontId="65" fillId="35" borderId="0" xfId="42" applyNumberFormat="1" applyFont="1" applyFill="1" applyBorder="1" applyAlignment="1">
      <alignment horizontal="right" vertical="center" wrapText="1"/>
    </xf>
    <xf numFmtId="3" fontId="65" fillId="35" borderId="0" xfId="57" applyNumberFormat="1" applyFont="1" applyFill="1" applyBorder="1" applyAlignment="1">
      <alignment horizontal="center" vertical="center" wrapText="1"/>
      <protection/>
    </xf>
    <xf numFmtId="0" fontId="66" fillId="35" borderId="0" xfId="0" applyFont="1" applyFill="1" applyAlignment="1">
      <alignment/>
    </xf>
    <xf numFmtId="0" fontId="66" fillId="35" borderId="0" xfId="0" applyFont="1" applyFill="1" applyBorder="1" applyAlignment="1">
      <alignment horizontal="right" vertical="center"/>
    </xf>
    <xf numFmtId="0" fontId="69" fillId="35" borderId="18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left" vertical="center" wrapText="1"/>
    </xf>
    <xf numFmtId="0" fontId="70" fillId="35" borderId="0" xfId="0" applyFont="1" applyFill="1" applyAlignment="1">
      <alignment/>
    </xf>
    <xf numFmtId="0" fontId="66" fillId="35" borderId="0" xfId="0" applyFont="1" applyFill="1" applyAlignment="1">
      <alignment horizontal="center" vertical="center" wrapText="1"/>
    </xf>
    <xf numFmtId="0" fontId="66" fillId="35" borderId="0" xfId="0" applyFont="1" applyFill="1" applyAlignment="1">
      <alignment horizontal="center" wrapText="1"/>
    </xf>
    <xf numFmtId="0" fontId="66" fillId="35" borderId="0" xfId="0" applyFont="1" applyFill="1" applyAlignment="1">
      <alignment horizontal="left" wrapText="1"/>
    </xf>
    <xf numFmtId="0" fontId="66" fillId="35" borderId="0" xfId="0" applyFont="1" applyFill="1" applyAlignment="1">
      <alignment horizontal="center" vertical="center"/>
    </xf>
    <xf numFmtId="0" fontId="71" fillId="35" borderId="0" xfId="0" applyFont="1" applyFill="1" applyAlignment="1">
      <alignment horizontal="center"/>
    </xf>
    <xf numFmtId="0" fontId="65" fillId="35" borderId="0" xfId="0" applyFont="1" applyFill="1" applyAlignment="1">
      <alignment horizontal="center" vertical="center" wrapText="1"/>
    </xf>
    <xf numFmtId="0" fontId="65" fillId="35" borderId="0" xfId="0" applyFont="1" applyFill="1" applyAlignment="1">
      <alignment horizontal="center" wrapText="1"/>
    </xf>
    <xf numFmtId="0" fontId="65" fillId="35" borderId="0" xfId="0" applyFont="1" applyFill="1" applyAlignment="1">
      <alignment horizontal="left" wrapText="1"/>
    </xf>
    <xf numFmtId="0" fontId="65" fillId="35" borderId="0" xfId="0" applyFont="1" applyFill="1" applyAlignment="1">
      <alignment horizontal="center" vertical="center"/>
    </xf>
    <xf numFmtId="0" fontId="65" fillId="35" borderId="0" xfId="0" applyFont="1" applyFill="1" applyAlignment="1">
      <alignment horizontal="center"/>
    </xf>
    <xf numFmtId="0" fontId="70" fillId="35" borderId="0" xfId="0" applyFont="1" applyFill="1" applyAlignment="1">
      <alignment horizontal="center" vertical="center" wrapText="1"/>
    </xf>
    <xf numFmtId="0" fontId="70" fillId="35" borderId="0" xfId="0" applyFont="1" applyFill="1" applyAlignment="1">
      <alignment horizontal="center" wrapText="1"/>
    </xf>
    <xf numFmtId="0" fontId="70" fillId="35" borderId="0" xfId="0" applyFont="1" applyFill="1" applyAlignment="1">
      <alignment horizontal="left" wrapText="1"/>
    </xf>
    <xf numFmtId="0" fontId="70" fillId="35" borderId="0" xfId="0" applyFont="1" applyFill="1" applyAlignment="1">
      <alignment horizontal="center" vertical="center"/>
    </xf>
    <xf numFmtId="0" fontId="70" fillId="35" borderId="0" xfId="0" applyFont="1" applyFill="1" applyAlignment="1">
      <alignment horizontal="center"/>
    </xf>
    <xf numFmtId="177" fontId="70" fillId="35" borderId="0" xfId="42" applyNumberFormat="1" applyFont="1" applyFill="1" applyAlignment="1">
      <alignment/>
    </xf>
    <xf numFmtId="0" fontId="72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wrapText="1"/>
    </xf>
    <xf numFmtId="0" fontId="0" fillId="35" borderId="0" xfId="0" applyFont="1" applyFill="1" applyAlignment="1">
      <alignment horizontal="left" wrapText="1"/>
    </xf>
    <xf numFmtId="0" fontId="0" fillId="35" borderId="0" xfId="0" applyFont="1" applyFill="1" applyAlignment="1">
      <alignment horizontal="center" vertical="center"/>
    </xf>
    <xf numFmtId="177" fontId="0" fillId="35" borderId="0" xfId="42" applyNumberFormat="1" applyFont="1" applyFill="1" applyAlignment="1">
      <alignment/>
    </xf>
    <xf numFmtId="0" fontId="68" fillId="35" borderId="0" xfId="57" applyFont="1" applyFill="1" applyBorder="1" applyAlignment="1">
      <alignment horizontal="center" vertical="center" wrapText="1"/>
      <protection/>
    </xf>
    <xf numFmtId="0" fontId="68" fillId="35" borderId="35" xfId="57" applyFont="1" applyFill="1" applyBorder="1" applyAlignment="1">
      <alignment horizontal="center" vertical="center" wrapText="1"/>
      <protection/>
    </xf>
    <xf numFmtId="0" fontId="66" fillId="35" borderId="11" xfId="57" applyFont="1" applyFill="1" applyBorder="1" applyAlignment="1">
      <alignment horizontal="right"/>
      <protection/>
    </xf>
    <xf numFmtId="0" fontId="66" fillId="35" borderId="11" xfId="57" applyFont="1" applyFill="1" applyBorder="1" applyAlignment="1">
      <alignment horizontal="right" wrapText="1"/>
      <protection/>
    </xf>
    <xf numFmtId="0" fontId="66" fillId="35" borderId="11" xfId="57" applyFont="1" applyFill="1" applyBorder="1" applyAlignment="1" quotePrefix="1">
      <alignment horizontal="right"/>
      <protection/>
    </xf>
    <xf numFmtId="0" fontId="66" fillId="35" borderId="11" xfId="57" applyFont="1" applyFill="1" applyBorder="1" applyAlignment="1" quotePrefix="1">
      <alignment horizontal="right" wrapText="1"/>
      <protection/>
    </xf>
    <xf numFmtId="177" fontId="65" fillId="35" borderId="42" xfId="42" applyNumberFormat="1" applyFont="1" applyFill="1" applyBorder="1" applyAlignment="1">
      <alignment wrapText="1"/>
    </xf>
    <xf numFmtId="177" fontId="65" fillId="35" borderId="11" xfId="42" applyNumberFormat="1" applyFont="1" applyFill="1" applyBorder="1" applyAlignment="1">
      <alignment horizontal="right"/>
    </xf>
    <xf numFmtId="177" fontId="65" fillId="35" borderId="42" xfId="42" applyNumberFormat="1" applyFont="1" applyFill="1" applyBorder="1" applyAlignment="1">
      <alignment/>
    </xf>
    <xf numFmtId="177" fontId="66" fillId="35" borderId="16" xfId="42" applyNumberFormat="1" applyFont="1" applyFill="1" applyBorder="1" applyAlignment="1">
      <alignment horizontal="right" wrapText="1"/>
    </xf>
    <xf numFmtId="172" fontId="65" fillId="35" borderId="42" xfId="57" applyNumberFormat="1" applyFont="1" applyFill="1" applyBorder="1" applyAlignment="1">
      <alignment horizontal="right"/>
      <protection/>
    </xf>
    <xf numFmtId="0" fontId="66" fillId="35" borderId="47" xfId="57" applyFont="1" applyFill="1" applyBorder="1" applyAlignment="1" quotePrefix="1">
      <alignment horizontal="right"/>
      <protection/>
    </xf>
    <xf numFmtId="177" fontId="65" fillId="35" borderId="11" xfId="42" applyNumberFormat="1" applyFont="1" applyFill="1" applyBorder="1" applyAlignment="1">
      <alignment/>
    </xf>
    <xf numFmtId="0" fontId="63" fillId="35" borderId="21" xfId="57" applyFont="1" applyFill="1" applyBorder="1" applyAlignment="1">
      <alignment horizontal="right" wrapText="1"/>
      <protection/>
    </xf>
    <xf numFmtId="0" fontId="63" fillId="35" borderId="22" xfId="57" applyFont="1" applyFill="1" applyBorder="1" applyAlignment="1">
      <alignment horizontal="right"/>
      <protection/>
    </xf>
    <xf numFmtId="177" fontId="65" fillId="35" borderId="42" xfId="42" applyNumberFormat="1" applyFont="1" applyFill="1" applyBorder="1" applyAlignment="1">
      <alignment horizontal="right" wrapText="1"/>
    </xf>
    <xf numFmtId="0" fontId="66" fillId="35" borderId="16" xfId="57" applyFont="1" applyFill="1" applyBorder="1" applyAlignment="1">
      <alignment horizontal="right" wrapText="1"/>
      <protection/>
    </xf>
    <xf numFmtId="0" fontId="66" fillId="35" borderId="16" xfId="57" applyFont="1" applyFill="1" applyBorder="1" applyAlignment="1">
      <alignment horizontal="right"/>
      <protection/>
    </xf>
    <xf numFmtId="0" fontId="65" fillId="35" borderId="14" xfId="0" applyFont="1" applyFill="1" applyBorder="1" applyAlignment="1">
      <alignment horizontal="right"/>
    </xf>
    <xf numFmtId="0" fontId="66" fillId="35" borderId="0" xfId="0" applyFont="1" applyFill="1" applyAlignment="1">
      <alignment horizontal="right"/>
    </xf>
    <xf numFmtId="0" fontId="70" fillId="35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177" fontId="63" fillId="35" borderId="21" xfId="42" applyNumberFormat="1" applyFont="1" applyFill="1" applyBorder="1" applyAlignment="1">
      <alignment horizontal="center" wrapText="1"/>
    </xf>
    <xf numFmtId="177" fontId="63" fillId="35" borderId="22" xfId="42" applyNumberFormat="1" applyFont="1" applyFill="1" applyBorder="1" applyAlignment="1">
      <alignment horizontal="center"/>
    </xf>
    <xf numFmtId="177" fontId="66" fillId="35" borderId="11" xfId="42" applyNumberFormat="1" applyFont="1" applyFill="1" applyBorder="1" applyAlignment="1">
      <alignment vertical="center" wrapText="1"/>
    </xf>
    <xf numFmtId="177" fontId="66" fillId="35" borderId="47" xfId="42" applyNumberFormat="1" applyFont="1" applyFill="1" applyBorder="1" applyAlignment="1" quotePrefix="1">
      <alignment/>
    </xf>
    <xf numFmtId="177" fontId="65" fillId="35" borderId="14" xfId="42" applyNumberFormat="1" applyFont="1" applyFill="1" applyBorder="1" applyAlignment="1">
      <alignment/>
    </xf>
    <xf numFmtId="177" fontId="66" fillId="35" borderId="0" xfId="42" applyNumberFormat="1" applyFont="1" applyFill="1" applyAlignment="1">
      <alignment/>
    </xf>
    <xf numFmtId="177" fontId="66" fillId="35" borderId="0" xfId="42" applyNumberFormat="1" applyFont="1" applyFill="1" applyBorder="1" applyAlignment="1">
      <alignment vertical="center" wrapText="1"/>
    </xf>
    <xf numFmtId="177" fontId="71" fillId="35" borderId="0" xfId="42" applyNumberFormat="1" applyFont="1" applyFill="1" applyAlignment="1">
      <alignment/>
    </xf>
    <xf numFmtId="177" fontId="65" fillId="35" borderId="0" xfId="42" applyNumberFormat="1" applyFont="1" applyFill="1" applyAlignment="1">
      <alignment/>
    </xf>
    <xf numFmtId="177" fontId="70" fillId="35" borderId="0" xfId="42" applyNumberFormat="1" applyFont="1" applyFill="1" applyAlignment="1">
      <alignment/>
    </xf>
    <xf numFmtId="177" fontId="72" fillId="35" borderId="0" xfId="42" applyNumberFormat="1" applyFont="1" applyFill="1" applyAlignment="1">
      <alignment/>
    </xf>
    <xf numFmtId="177" fontId="0" fillId="35" borderId="0" xfId="42" applyNumberFormat="1" applyFont="1" applyFill="1" applyAlignment="1">
      <alignment/>
    </xf>
    <xf numFmtId="177" fontId="65" fillId="35" borderId="11" xfId="42" applyNumberFormat="1" applyFont="1" applyFill="1" applyBorder="1" applyAlignment="1">
      <alignment vertical="center" wrapText="1"/>
    </xf>
    <xf numFmtId="0" fontId="72" fillId="35" borderId="0" xfId="57" applyFont="1" applyFill="1" applyBorder="1" applyAlignment="1">
      <alignment horizontal="center" vertical="center" wrapText="1"/>
      <protection/>
    </xf>
    <xf numFmtId="177" fontId="72" fillId="35" borderId="0" xfId="42" applyNumberFormat="1" applyFont="1" applyFill="1" applyBorder="1" applyAlignment="1">
      <alignment vertical="center" wrapText="1"/>
    </xf>
    <xf numFmtId="0" fontId="72" fillId="35" borderId="35" xfId="57" applyFont="1" applyFill="1" applyBorder="1" applyAlignment="1">
      <alignment horizontal="center" vertical="center" wrapText="1"/>
      <protection/>
    </xf>
    <xf numFmtId="177" fontId="72" fillId="35" borderId="35" xfId="42" applyNumberFormat="1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1000125</xdr:colOff>
      <xdr:row>332</xdr:row>
      <xdr:rowOff>0</xdr:rowOff>
    </xdr:from>
    <xdr:ext cx="15240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3952875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1000125</xdr:colOff>
      <xdr:row>332</xdr:row>
      <xdr:rowOff>0</xdr:rowOff>
    </xdr:from>
    <xdr:ext cx="15240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3952875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1000125</xdr:colOff>
      <xdr:row>332</xdr:row>
      <xdr:rowOff>0</xdr:rowOff>
    </xdr:from>
    <xdr:ext cx="76200" cy="428625"/>
    <xdr:sp fLocksText="0">
      <xdr:nvSpPr>
        <xdr:cNvPr id="3" name="Text Box 1"/>
        <xdr:cNvSpPr txBox="1">
          <a:spLocks noChangeArrowheads="1"/>
        </xdr:cNvSpPr>
      </xdr:nvSpPr>
      <xdr:spPr>
        <a:xfrm>
          <a:off x="3952875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1000125</xdr:colOff>
      <xdr:row>332</xdr:row>
      <xdr:rowOff>0</xdr:rowOff>
    </xdr:from>
    <xdr:ext cx="76200" cy="428625"/>
    <xdr:sp fLocksText="0">
      <xdr:nvSpPr>
        <xdr:cNvPr id="4" name="Text Box 1"/>
        <xdr:cNvSpPr txBox="1">
          <a:spLocks noChangeArrowheads="1"/>
        </xdr:cNvSpPr>
      </xdr:nvSpPr>
      <xdr:spPr>
        <a:xfrm>
          <a:off x="3952875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5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6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9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10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13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14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17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18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21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22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23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24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25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152400" cy="66675"/>
    <xdr:sp fLocksText="0">
      <xdr:nvSpPr>
        <xdr:cNvPr id="26" name="Text Box 1"/>
        <xdr:cNvSpPr txBox="1">
          <a:spLocks noChangeArrowheads="1"/>
        </xdr:cNvSpPr>
      </xdr:nvSpPr>
      <xdr:spPr>
        <a:xfrm>
          <a:off x="4438650" y="85477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27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332</xdr:row>
      <xdr:rowOff>0</xdr:rowOff>
    </xdr:from>
    <xdr:ext cx="76200" cy="428625"/>
    <xdr:sp fLocksText="0">
      <xdr:nvSpPr>
        <xdr:cNvPr id="28" name="Text Box 1"/>
        <xdr:cNvSpPr txBox="1">
          <a:spLocks noChangeArrowheads="1"/>
        </xdr:cNvSpPr>
      </xdr:nvSpPr>
      <xdr:spPr>
        <a:xfrm>
          <a:off x="4438650" y="854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1533525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57150</xdr:rowOff>
    </xdr:from>
    <xdr:to>
      <xdr:col>5</xdr:col>
      <xdr:colOff>723900</xdr:colOff>
      <xdr:row>3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4514850" y="6762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1171575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4943475" y="657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828675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1295400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1000125</xdr:colOff>
      <xdr:row>329</xdr:row>
      <xdr:rowOff>0</xdr:rowOff>
    </xdr:from>
    <xdr:ext cx="638175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3819525" y="89668350"/>
          <a:ext cx="638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1000125</xdr:colOff>
      <xdr:row>329</xdr:row>
      <xdr:rowOff>0</xdr:rowOff>
    </xdr:from>
    <xdr:ext cx="638175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3819525" y="89668350"/>
          <a:ext cx="638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1000125</xdr:colOff>
      <xdr:row>329</xdr:row>
      <xdr:rowOff>0</xdr:rowOff>
    </xdr:from>
    <xdr:ext cx="561975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3819525" y="89668350"/>
          <a:ext cx="5619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1000125</xdr:colOff>
      <xdr:row>329</xdr:row>
      <xdr:rowOff>0</xdr:rowOff>
    </xdr:from>
    <xdr:ext cx="561975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3819525" y="89668350"/>
          <a:ext cx="5619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5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6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9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10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11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12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13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14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15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16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17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18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19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20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21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22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23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24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25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152400" cy="66675"/>
    <xdr:sp fLocksText="0">
      <xdr:nvSpPr>
        <xdr:cNvPr id="26" name="Text Box 1"/>
        <xdr:cNvSpPr txBox="1">
          <a:spLocks noChangeArrowheads="1"/>
        </xdr:cNvSpPr>
      </xdr:nvSpPr>
      <xdr:spPr>
        <a:xfrm>
          <a:off x="4219575" y="89668350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329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4219575" y="896683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33450" y="6477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1619250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753100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1619250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1619250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486400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1485900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1600200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429250" y="657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1514475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1457325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29225" y="6572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Downloads\BTH%20NANG%20LUC%20CO%20SO%20SX%20KD%20GIONG%20CCN,%20CAQ%20(3.03.2018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 cơ sở sửa"/>
      <sheetName val="BTH CHUNG"/>
      <sheetName val="Cà phê"/>
      <sheetName val="Cây chè"/>
      <sheetName val="cây bơ"/>
      <sheetName val="Cây tiêu"/>
      <sheetName val="cây sầu riêng"/>
      <sheetName val="Cây mắc ca"/>
      <sheetName val="Cây mít nghệ"/>
      <sheetName val="Cây măng cụt"/>
      <sheetName val="Cây chuối"/>
      <sheetName val="cây điều"/>
      <sheetName val="Cay ăn quả "/>
      <sheetName val="Cây dâu"/>
      <sheetName val="Cây khac"/>
      <sheetName val="Vườn cây đầu dòng sầu riêng"/>
    </sheetNames>
    <sheetDataSet>
      <sheetData sheetId="3">
        <row r="57">
          <cell r="G57">
            <v>2230000</v>
          </cell>
          <cell r="K57">
            <v>440000</v>
          </cell>
        </row>
      </sheetData>
      <sheetData sheetId="5">
        <row r="27">
          <cell r="G27">
            <v>132000</v>
          </cell>
        </row>
      </sheetData>
      <sheetData sheetId="7">
        <row r="22">
          <cell r="G22">
            <v>638000</v>
          </cell>
          <cell r="K22">
            <v>552000</v>
          </cell>
        </row>
      </sheetData>
      <sheetData sheetId="8">
        <row r="15">
          <cell r="G15">
            <v>15000</v>
          </cell>
          <cell r="K15">
            <v>5000</v>
          </cell>
        </row>
      </sheetData>
      <sheetData sheetId="9">
        <row r="15">
          <cell r="G15">
            <v>20000</v>
          </cell>
          <cell r="K15">
            <v>5000</v>
          </cell>
        </row>
      </sheetData>
      <sheetData sheetId="10">
        <row r="15">
          <cell r="G15">
            <v>12000</v>
          </cell>
          <cell r="K15">
            <v>2000</v>
          </cell>
        </row>
      </sheetData>
      <sheetData sheetId="11">
        <row r="34">
          <cell r="G34">
            <v>279300</v>
          </cell>
          <cell r="K34">
            <v>221000</v>
          </cell>
        </row>
      </sheetData>
      <sheetData sheetId="12">
        <row r="44">
          <cell r="G44">
            <v>587700</v>
          </cell>
          <cell r="K44">
            <v>54000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6"/>
  <sheetViews>
    <sheetView zoomScalePageLayoutView="115" workbookViewId="0" topLeftCell="A4">
      <pane xSplit="3" ySplit="4" topLeftCell="D23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4" sqref="A1:IV16384"/>
    </sheetView>
  </sheetViews>
  <sheetFormatPr defaultColWidth="9.140625" defaultRowHeight="15"/>
  <cols>
    <col min="1" max="1" width="3.421875" style="468" customWidth="1"/>
    <col min="2" max="2" width="21.7109375" style="589" customWidth="1"/>
    <col min="3" max="3" width="19.140625" style="590" customWidth="1"/>
    <col min="4" max="4" width="22.28125" style="591" customWidth="1"/>
    <col min="5" max="5" width="11.140625" style="592" customWidth="1"/>
    <col min="6" max="6" width="10.28125" style="615" customWidth="1"/>
    <col min="7" max="7" width="24.28125" style="468" customWidth="1"/>
    <col min="8" max="8" width="11.00390625" style="593" customWidth="1"/>
    <col min="9" max="9" width="6.7109375" style="592" customWidth="1"/>
    <col min="10" max="10" width="4.28125" style="467" bestFit="1" customWidth="1"/>
    <col min="11" max="11" width="6.140625" style="467" customWidth="1"/>
    <col min="12" max="12" width="22.28125" style="468" hidden="1" customWidth="1"/>
    <col min="13" max="16384" width="9.140625" style="468" customWidth="1"/>
  </cols>
  <sheetData>
    <row r="1" ht="15"/>
    <row r="2" spans="1:10" ht="18.75">
      <c r="A2" s="465" t="s">
        <v>725</v>
      </c>
      <c r="B2" s="465"/>
      <c r="C2" s="465"/>
      <c r="D2" s="466" t="s">
        <v>726</v>
      </c>
      <c r="E2" s="466"/>
      <c r="F2" s="466"/>
      <c r="G2" s="466"/>
      <c r="H2" s="466"/>
      <c r="I2" s="466"/>
      <c r="J2" s="466"/>
    </row>
    <row r="3" spans="1:10" ht="18.75">
      <c r="A3" s="466" t="s">
        <v>722</v>
      </c>
      <c r="B3" s="466"/>
      <c r="C3" s="466"/>
      <c r="D3" s="466" t="s">
        <v>723</v>
      </c>
      <c r="E3" s="466"/>
      <c r="F3" s="466"/>
      <c r="G3" s="466"/>
      <c r="H3" s="466"/>
      <c r="I3" s="466"/>
      <c r="J3" s="466"/>
    </row>
    <row r="4" spans="1:11" ht="15">
      <c r="A4" s="594" t="s">
        <v>1854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</row>
    <row r="5" spans="1:11" ht="15">
      <c r="A5" s="595"/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spans="1:12" ht="15">
      <c r="A6" s="469" t="s">
        <v>0</v>
      </c>
      <c r="B6" s="470" t="s">
        <v>675</v>
      </c>
      <c r="C6" s="470" t="s">
        <v>1077</v>
      </c>
      <c r="D6" s="471" t="s">
        <v>2</v>
      </c>
      <c r="E6" s="469" t="s">
        <v>3</v>
      </c>
      <c r="F6" s="607" t="s">
        <v>1067</v>
      </c>
      <c r="G6" s="470" t="s">
        <v>685</v>
      </c>
      <c r="H6" s="473" t="s">
        <v>822</v>
      </c>
      <c r="I6" s="474" t="s">
        <v>683</v>
      </c>
      <c r="J6" s="474" t="s">
        <v>652</v>
      </c>
      <c r="K6" s="474" t="s">
        <v>768</v>
      </c>
      <c r="L6" s="472" t="s">
        <v>822</v>
      </c>
    </row>
    <row r="7" spans="1:12" ht="32.25" customHeight="1">
      <c r="A7" s="469"/>
      <c r="B7" s="470"/>
      <c r="C7" s="470"/>
      <c r="D7" s="471"/>
      <c r="E7" s="469"/>
      <c r="F7" s="608"/>
      <c r="G7" s="470"/>
      <c r="H7" s="475"/>
      <c r="I7" s="476"/>
      <c r="J7" s="477"/>
      <c r="K7" s="477"/>
      <c r="L7" s="478"/>
    </row>
    <row r="8" spans="1:12" ht="15">
      <c r="A8" s="479" t="s">
        <v>4</v>
      </c>
      <c r="B8" s="480" t="s">
        <v>357</v>
      </c>
      <c r="C8" s="480"/>
      <c r="D8" s="481"/>
      <c r="E8" s="479"/>
      <c r="F8" s="482">
        <f>SUM(F9:F111)</f>
        <v>85700</v>
      </c>
      <c r="G8" s="480"/>
      <c r="H8" s="482">
        <f>SUM(H9:H111)</f>
        <v>25264700</v>
      </c>
      <c r="I8" s="448">
        <f>COUNTIF(I9:I111,"x")</f>
        <v>0</v>
      </c>
      <c r="J8" s="448">
        <f>COUNTIF(J9:J111,"x")</f>
        <v>103</v>
      </c>
      <c r="K8" s="448">
        <f>COUNTIF(K9:L111,"x")</f>
        <v>24</v>
      </c>
      <c r="L8" s="449">
        <f>SUM(L9:L99)</f>
        <v>20218000</v>
      </c>
    </row>
    <row r="9" spans="1:12" ht="76.5">
      <c r="A9" s="483">
        <v>1</v>
      </c>
      <c r="B9" s="484" t="s">
        <v>496</v>
      </c>
      <c r="C9" s="484" t="s">
        <v>497</v>
      </c>
      <c r="D9" s="484" t="s">
        <v>713</v>
      </c>
      <c r="E9" s="485" t="s">
        <v>1856</v>
      </c>
      <c r="F9" s="596">
        <v>10000</v>
      </c>
      <c r="G9" s="484" t="s">
        <v>1855</v>
      </c>
      <c r="H9" s="486">
        <v>17200000</v>
      </c>
      <c r="I9" s="487"/>
      <c r="J9" s="487" t="s">
        <v>682</v>
      </c>
      <c r="K9" s="450" t="s">
        <v>682</v>
      </c>
      <c r="L9" s="488">
        <f>H9</f>
        <v>17200000</v>
      </c>
    </row>
    <row r="10" spans="1:12" ht="76.5">
      <c r="A10" s="483">
        <v>2</v>
      </c>
      <c r="B10" s="484" t="s">
        <v>1042</v>
      </c>
      <c r="C10" s="484" t="s">
        <v>361</v>
      </c>
      <c r="D10" s="484" t="s">
        <v>804</v>
      </c>
      <c r="E10" s="485" t="s">
        <v>362</v>
      </c>
      <c r="F10" s="596">
        <v>14000</v>
      </c>
      <c r="G10" s="489" t="s">
        <v>1043</v>
      </c>
      <c r="H10" s="490">
        <v>1085000</v>
      </c>
      <c r="I10" s="491"/>
      <c r="J10" s="487" t="s">
        <v>682</v>
      </c>
      <c r="K10" s="450" t="s">
        <v>682</v>
      </c>
      <c r="L10" s="488">
        <f>H10</f>
        <v>1085000</v>
      </c>
    </row>
    <row r="11" spans="1:12" ht="15">
      <c r="A11" s="483">
        <v>3</v>
      </c>
      <c r="B11" s="484"/>
      <c r="C11" s="484" t="s">
        <v>391</v>
      </c>
      <c r="D11" s="484" t="s">
        <v>392</v>
      </c>
      <c r="E11" s="485" t="s">
        <v>393</v>
      </c>
      <c r="F11" s="596">
        <v>700</v>
      </c>
      <c r="G11" s="492" t="s">
        <v>292</v>
      </c>
      <c r="H11" s="490">
        <v>500000</v>
      </c>
      <c r="I11" s="491"/>
      <c r="J11" s="487" t="s">
        <v>682</v>
      </c>
      <c r="K11" s="450"/>
      <c r="L11" s="488"/>
    </row>
    <row r="12" spans="1:12" ht="38.25">
      <c r="A12" s="483">
        <v>4</v>
      </c>
      <c r="B12" s="484"/>
      <c r="C12" s="484" t="s">
        <v>671</v>
      </c>
      <c r="D12" s="484" t="s">
        <v>803</v>
      </c>
      <c r="E12" s="485" t="s">
        <v>364</v>
      </c>
      <c r="F12" s="596">
        <v>500</v>
      </c>
      <c r="G12" s="484" t="s">
        <v>1068</v>
      </c>
      <c r="H12" s="490">
        <v>375000</v>
      </c>
      <c r="I12" s="491"/>
      <c r="J12" s="487" t="s">
        <v>682</v>
      </c>
      <c r="K12" s="450"/>
      <c r="L12" s="488"/>
    </row>
    <row r="13" spans="1:12" ht="25.5">
      <c r="A13" s="483">
        <v>5</v>
      </c>
      <c r="B13" s="493"/>
      <c r="C13" s="484" t="s">
        <v>380</v>
      </c>
      <c r="D13" s="484" t="s">
        <v>369</v>
      </c>
      <c r="E13" s="485" t="s">
        <v>381</v>
      </c>
      <c r="F13" s="596">
        <v>500</v>
      </c>
      <c r="G13" s="489" t="s">
        <v>1069</v>
      </c>
      <c r="H13" s="490">
        <v>330000</v>
      </c>
      <c r="I13" s="491"/>
      <c r="J13" s="487" t="s">
        <v>682</v>
      </c>
      <c r="K13" s="450"/>
      <c r="L13" s="488"/>
    </row>
    <row r="14" spans="1:12" ht="51">
      <c r="A14" s="483">
        <v>6</v>
      </c>
      <c r="B14" s="493"/>
      <c r="C14" s="484" t="s">
        <v>714</v>
      </c>
      <c r="D14" s="484" t="s">
        <v>406</v>
      </c>
      <c r="E14" s="485" t="s">
        <v>407</v>
      </c>
      <c r="F14" s="596">
        <v>500</v>
      </c>
      <c r="G14" s="484" t="s">
        <v>715</v>
      </c>
      <c r="H14" s="490">
        <v>330000</v>
      </c>
      <c r="I14" s="491"/>
      <c r="J14" s="487" t="s">
        <v>682</v>
      </c>
      <c r="K14" s="450" t="s">
        <v>682</v>
      </c>
      <c r="L14" s="488">
        <f>H14</f>
        <v>330000</v>
      </c>
    </row>
    <row r="15" spans="1:12" ht="15">
      <c r="A15" s="483">
        <v>7</v>
      </c>
      <c r="B15" s="484"/>
      <c r="C15" s="484" t="s">
        <v>378</v>
      </c>
      <c r="D15" s="484" t="s">
        <v>369</v>
      </c>
      <c r="E15" s="485" t="s">
        <v>379</v>
      </c>
      <c r="F15" s="596">
        <v>500</v>
      </c>
      <c r="G15" s="494" t="s">
        <v>838</v>
      </c>
      <c r="H15" s="490">
        <v>200000</v>
      </c>
      <c r="I15" s="495"/>
      <c r="J15" s="487" t="s">
        <v>682</v>
      </c>
      <c r="K15" s="450"/>
      <c r="L15" s="488"/>
    </row>
    <row r="16" spans="1:12" ht="38.25">
      <c r="A16" s="483">
        <v>8</v>
      </c>
      <c r="B16" s="484"/>
      <c r="C16" s="484" t="s">
        <v>374</v>
      </c>
      <c r="D16" s="484" t="s">
        <v>369</v>
      </c>
      <c r="E16" s="485" t="s">
        <v>375</v>
      </c>
      <c r="F16" s="596">
        <v>500</v>
      </c>
      <c r="G16" s="484" t="s">
        <v>711</v>
      </c>
      <c r="H16" s="490">
        <v>234200</v>
      </c>
      <c r="I16" s="491"/>
      <c r="J16" s="487" t="s">
        <v>682</v>
      </c>
      <c r="K16" s="450"/>
      <c r="L16" s="488"/>
    </row>
    <row r="17" spans="1:12" ht="38.25">
      <c r="A17" s="483">
        <v>9</v>
      </c>
      <c r="B17" s="484" t="s">
        <v>827</v>
      </c>
      <c r="C17" s="484" t="s">
        <v>828</v>
      </c>
      <c r="D17" s="484" t="s">
        <v>832</v>
      </c>
      <c r="E17" s="485" t="s">
        <v>829</v>
      </c>
      <c r="F17" s="596">
        <v>500</v>
      </c>
      <c r="G17" s="489" t="s">
        <v>833</v>
      </c>
      <c r="H17" s="490">
        <v>220000</v>
      </c>
      <c r="I17" s="483"/>
      <c r="J17" s="483" t="s">
        <v>682</v>
      </c>
      <c r="K17" s="483" t="s">
        <v>682</v>
      </c>
      <c r="L17" s="488">
        <f>H17</f>
        <v>220000</v>
      </c>
    </row>
    <row r="18" spans="1:12" ht="38.25">
      <c r="A18" s="483">
        <v>10</v>
      </c>
      <c r="B18" s="484" t="s">
        <v>386</v>
      </c>
      <c r="C18" s="484" t="s">
        <v>387</v>
      </c>
      <c r="D18" s="484" t="s">
        <v>369</v>
      </c>
      <c r="E18" s="485" t="s">
        <v>388</v>
      </c>
      <c r="F18" s="596">
        <v>500</v>
      </c>
      <c r="G18" s="484" t="s">
        <v>769</v>
      </c>
      <c r="H18" s="490">
        <v>211000</v>
      </c>
      <c r="I18" s="491"/>
      <c r="J18" s="487" t="s">
        <v>682</v>
      </c>
      <c r="K18" s="450" t="s">
        <v>682</v>
      </c>
      <c r="L18" s="488">
        <f>H18</f>
        <v>211000</v>
      </c>
    </row>
    <row r="19" spans="1:12" ht="15">
      <c r="A19" s="483">
        <v>11</v>
      </c>
      <c r="B19" s="484"/>
      <c r="C19" s="484" t="s">
        <v>411</v>
      </c>
      <c r="D19" s="484" t="s">
        <v>412</v>
      </c>
      <c r="E19" s="485" t="s">
        <v>413</v>
      </c>
      <c r="F19" s="596">
        <v>400</v>
      </c>
      <c r="G19" s="492" t="s">
        <v>18</v>
      </c>
      <c r="H19" s="490">
        <v>200000</v>
      </c>
      <c r="I19" s="491"/>
      <c r="J19" s="487" t="s">
        <v>682</v>
      </c>
      <c r="K19" s="450" t="s">
        <v>682</v>
      </c>
      <c r="L19" s="488">
        <f>H19</f>
        <v>200000</v>
      </c>
    </row>
    <row r="20" spans="1:12" ht="38.25">
      <c r="A20" s="483">
        <v>12</v>
      </c>
      <c r="B20" s="484" t="s">
        <v>817</v>
      </c>
      <c r="C20" s="484" t="s">
        <v>818</v>
      </c>
      <c r="D20" s="484" t="s">
        <v>819</v>
      </c>
      <c r="E20" s="485" t="s">
        <v>820</v>
      </c>
      <c r="F20" s="596">
        <v>400</v>
      </c>
      <c r="G20" s="496" t="s">
        <v>821</v>
      </c>
      <c r="H20" s="490">
        <v>150000</v>
      </c>
      <c r="I20" s="483"/>
      <c r="J20" s="483" t="s">
        <v>682</v>
      </c>
      <c r="K20" s="483" t="s">
        <v>682</v>
      </c>
      <c r="L20" s="488">
        <f>H20</f>
        <v>150000</v>
      </c>
    </row>
    <row r="21" spans="1:12" ht="15">
      <c r="A21" s="483">
        <v>13</v>
      </c>
      <c r="B21" s="484" t="s">
        <v>672</v>
      </c>
      <c r="C21" s="484" t="s">
        <v>430</v>
      </c>
      <c r="D21" s="484" t="s">
        <v>673</v>
      </c>
      <c r="E21" s="485" t="s">
        <v>674</v>
      </c>
      <c r="F21" s="596">
        <v>400</v>
      </c>
      <c r="G21" s="492" t="s">
        <v>680</v>
      </c>
      <c r="H21" s="490">
        <v>180000</v>
      </c>
      <c r="I21" s="491"/>
      <c r="J21" s="487" t="s">
        <v>682</v>
      </c>
      <c r="K21" s="450" t="s">
        <v>682</v>
      </c>
      <c r="L21" s="488">
        <f>H21</f>
        <v>180000</v>
      </c>
    </row>
    <row r="22" spans="1:12" ht="25.5">
      <c r="A22" s="483">
        <v>14</v>
      </c>
      <c r="B22" s="493"/>
      <c r="C22" s="484" t="s">
        <v>423</v>
      </c>
      <c r="D22" s="484" t="s">
        <v>369</v>
      </c>
      <c r="E22" s="485" t="s">
        <v>424</v>
      </c>
      <c r="F22" s="596">
        <v>400</v>
      </c>
      <c r="G22" s="497" t="s">
        <v>1070</v>
      </c>
      <c r="H22" s="490">
        <v>180000</v>
      </c>
      <c r="I22" s="495"/>
      <c r="J22" s="487" t="s">
        <v>682</v>
      </c>
      <c r="K22" s="450"/>
      <c r="L22" s="488"/>
    </row>
    <row r="23" spans="1:12" ht="25.5">
      <c r="A23" s="483">
        <v>15</v>
      </c>
      <c r="B23" s="493"/>
      <c r="C23" s="484" t="s">
        <v>398</v>
      </c>
      <c r="D23" s="484" t="s">
        <v>369</v>
      </c>
      <c r="E23" s="451"/>
      <c r="F23" s="596">
        <v>400</v>
      </c>
      <c r="G23" s="489" t="s">
        <v>1071</v>
      </c>
      <c r="H23" s="490">
        <v>155000</v>
      </c>
      <c r="I23" s="491"/>
      <c r="J23" s="487" t="s">
        <v>682</v>
      </c>
      <c r="K23" s="450"/>
      <c r="L23" s="488"/>
    </row>
    <row r="24" spans="1:12" ht="25.5">
      <c r="A24" s="483">
        <v>16</v>
      </c>
      <c r="B24" s="493"/>
      <c r="C24" s="484" t="s">
        <v>382</v>
      </c>
      <c r="D24" s="484" t="s">
        <v>369</v>
      </c>
      <c r="E24" s="485" t="s">
        <v>383</v>
      </c>
      <c r="F24" s="596">
        <v>400</v>
      </c>
      <c r="G24" s="489" t="s">
        <v>1072</v>
      </c>
      <c r="H24" s="490">
        <v>135000</v>
      </c>
      <c r="I24" s="491"/>
      <c r="J24" s="487" t="s">
        <v>682</v>
      </c>
      <c r="K24" s="450"/>
      <c r="L24" s="488"/>
    </row>
    <row r="25" spans="1:12" ht="25.5">
      <c r="A25" s="483">
        <v>17</v>
      </c>
      <c r="B25" s="493"/>
      <c r="C25" s="484" t="s">
        <v>376</v>
      </c>
      <c r="D25" s="484" t="s">
        <v>416</v>
      </c>
      <c r="E25" s="485" t="s">
        <v>377</v>
      </c>
      <c r="F25" s="596">
        <v>400</v>
      </c>
      <c r="G25" s="493" t="s">
        <v>770</v>
      </c>
      <c r="H25" s="490">
        <v>133000</v>
      </c>
      <c r="I25" s="495"/>
      <c r="J25" s="487" t="s">
        <v>682</v>
      </c>
      <c r="K25" s="450"/>
      <c r="L25" s="488"/>
    </row>
    <row r="26" spans="1:12" ht="15">
      <c r="A26" s="483">
        <v>18</v>
      </c>
      <c r="B26" s="493"/>
      <c r="C26" s="484" t="s">
        <v>420</v>
      </c>
      <c r="D26" s="484" t="s">
        <v>369</v>
      </c>
      <c r="E26" s="485" t="s">
        <v>385</v>
      </c>
      <c r="F26" s="596">
        <v>300</v>
      </c>
      <c r="G26" s="494" t="s">
        <v>686</v>
      </c>
      <c r="H26" s="490">
        <v>130000</v>
      </c>
      <c r="I26" s="495"/>
      <c r="J26" s="487" t="s">
        <v>682</v>
      </c>
      <c r="K26" s="450"/>
      <c r="L26" s="488"/>
    </row>
    <row r="27" spans="1:12" ht="15">
      <c r="A27" s="483">
        <v>19</v>
      </c>
      <c r="B27" s="484"/>
      <c r="C27" s="484" t="s">
        <v>389</v>
      </c>
      <c r="D27" s="484" t="s">
        <v>369</v>
      </c>
      <c r="E27" s="485" t="s">
        <v>390</v>
      </c>
      <c r="F27" s="596">
        <v>300</v>
      </c>
      <c r="G27" s="494" t="s">
        <v>687</v>
      </c>
      <c r="H27" s="490">
        <v>130000</v>
      </c>
      <c r="I27" s="491"/>
      <c r="J27" s="487" t="s">
        <v>682</v>
      </c>
      <c r="K27" s="450"/>
      <c r="L27" s="488"/>
    </row>
    <row r="28" spans="1:12" ht="38.25">
      <c r="A28" s="483">
        <v>20</v>
      </c>
      <c r="B28" s="484"/>
      <c r="C28" s="484" t="s">
        <v>371</v>
      </c>
      <c r="D28" s="484" t="s">
        <v>369</v>
      </c>
      <c r="E28" s="485" t="s">
        <v>372</v>
      </c>
      <c r="F28" s="596">
        <v>300</v>
      </c>
      <c r="G28" s="493" t="s">
        <v>771</v>
      </c>
      <c r="H28" s="490">
        <v>125500</v>
      </c>
      <c r="I28" s="491"/>
      <c r="J28" s="487" t="s">
        <v>682</v>
      </c>
      <c r="K28" s="450"/>
      <c r="L28" s="488"/>
    </row>
    <row r="29" spans="1:12" ht="15">
      <c r="A29" s="483">
        <v>21</v>
      </c>
      <c r="B29" s="484"/>
      <c r="C29" s="484" t="s">
        <v>400</v>
      </c>
      <c r="D29" s="484" t="s">
        <v>401</v>
      </c>
      <c r="E29" s="485" t="s">
        <v>402</v>
      </c>
      <c r="F29" s="596">
        <v>300</v>
      </c>
      <c r="G29" s="492" t="s">
        <v>679</v>
      </c>
      <c r="H29" s="490">
        <v>125000</v>
      </c>
      <c r="I29" s="495"/>
      <c r="J29" s="487" t="s">
        <v>682</v>
      </c>
      <c r="K29" s="450"/>
      <c r="L29" s="488"/>
    </row>
    <row r="30" spans="1:12" ht="15">
      <c r="A30" s="483">
        <v>22</v>
      </c>
      <c r="B30" s="484"/>
      <c r="C30" s="484" t="s">
        <v>394</v>
      </c>
      <c r="D30" s="484" t="s">
        <v>369</v>
      </c>
      <c r="E30" s="485" t="s">
        <v>395</v>
      </c>
      <c r="F30" s="596">
        <v>300</v>
      </c>
      <c r="G30" s="494" t="s">
        <v>688</v>
      </c>
      <c r="H30" s="490">
        <v>120000</v>
      </c>
      <c r="I30" s="495"/>
      <c r="J30" s="487" t="s">
        <v>682</v>
      </c>
      <c r="K30" s="450"/>
      <c r="L30" s="488"/>
    </row>
    <row r="31" spans="1:12" ht="15">
      <c r="A31" s="483">
        <v>23</v>
      </c>
      <c r="B31" s="484"/>
      <c r="C31" s="484" t="s">
        <v>384</v>
      </c>
      <c r="D31" s="484" t="s">
        <v>369</v>
      </c>
      <c r="E31" s="485" t="s">
        <v>385</v>
      </c>
      <c r="F31" s="596">
        <v>300</v>
      </c>
      <c r="G31" s="494" t="s">
        <v>689</v>
      </c>
      <c r="H31" s="490">
        <v>120000</v>
      </c>
      <c r="I31" s="495"/>
      <c r="J31" s="487" t="s">
        <v>682</v>
      </c>
      <c r="K31" s="450"/>
      <c r="L31" s="488"/>
    </row>
    <row r="32" spans="1:12" ht="25.5">
      <c r="A32" s="483">
        <v>24</v>
      </c>
      <c r="B32" s="484"/>
      <c r="C32" s="484" t="s">
        <v>431</v>
      </c>
      <c r="D32" s="484" t="s">
        <v>369</v>
      </c>
      <c r="E32" s="485" t="s">
        <v>432</v>
      </c>
      <c r="F32" s="596">
        <v>300</v>
      </c>
      <c r="G32" s="493" t="s">
        <v>716</v>
      </c>
      <c r="H32" s="490">
        <v>101000</v>
      </c>
      <c r="I32" s="495"/>
      <c r="J32" s="487" t="s">
        <v>682</v>
      </c>
      <c r="K32" s="450"/>
      <c r="L32" s="488"/>
    </row>
    <row r="33" spans="1:12" ht="15">
      <c r="A33" s="483">
        <v>25</v>
      </c>
      <c r="B33" s="484" t="s">
        <v>777</v>
      </c>
      <c r="C33" s="484" t="s">
        <v>778</v>
      </c>
      <c r="D33" s="484" t="s">
        <v>779</v>
      </c>
      <c r="E33" s="498" t="s">
        <v>780</v>
      </c>
      <c r="F33" s="596">
        <v>300</v>
      </c>
      <c r="G33" s="493" t="s">
        <v>18</v>
      </c>
      <c r="H33" s="490">
        <v>100000</v>
      </c>
      <c r="I33" s="495"/>
      <c r="J33" s="487" t="s">
        <v>682</v>
      </c>
      <c r="K33" s="450" t="s">
        <v>682</v>
      </c>
      <c r="L33" s="488">
        <f>H33</f>
        <v>100000</v>
      </c>
    </row>
    <row r="34" spans="1:12" ht="25.5">
      <c r="A34" s="483">
        <v>26</v>
      </c>
      <c r="B34" s="484"/>
      <c r="C34" s="484" t="s">
        <v>396</v>
      </c>
      <c r="D34" s="484" t="s">
        <v>802</v>
      </c>
      <c r="E34" s="485" t="s">
        <v>397</v>
      </c>
      <c r="F34" s="596">
        <v>300</v>
      </c>
      <c r="G34" s="493" t="s">
        <v>772</v>
      </c>
      <c r="H34" s="490">
        <v>91000</v>
      </c>
      <c r="I34" s="495"/>
      <c r="J34" s="487" t="s">
        <v>682</v>
      </c>
      <c r="K34" s="450"/>
      <c r="L34" s="488"/>
    </row>
    <row r="35" spans="1:12" ht="15">
      <c r="A35" s="483">
        <v>27</v>
      </c>
      <c r="B35" s="484"/>
      <c r="C35" s="484" t="s">
        <v>425</v>
      </c>
      <c r="D35" s="484" t="s">
        <v>369</v>
      </c>
      <c r="E35" s="485" t="s">
        <v>426</v>
      </c>
      <c r="F35" s="596">
        <v>200</v>
      </c>
      <c r="G35" s="494" t="s">
        <v>690</v>
      </c>
      <c r="H35" s="490">
        <v>80000</v>
      </c>
      <c r="I35" s="495"/>
      <c r="J35" s="487" t="s">
        <v>682</v>
      </c>
      <c r="K35" s="450"/>
      <c r="L35" s="488"/>
    </row>
    <row r="36" spans="1:12" ht="15">
      <c r="A36" s="483">
        <v>28</v>
      </c>
      <c r="B36" s="484"/>
      <c r="C36" s="484" t="s">
        <v>427</v>
      </c>
      <c r="D36" s="484" t="s">
        <v>369</v>
      </c>
      <c r="E36" s="485" t="s">
        <v>428</v>
      </c>
      <c r="F36" s="596">
        <v>200</v>
      </c>
      <c r="G36" s="494" t="s">
        <v>691</v>
      </c>
      <c r="H36" s="490">
        <v>75000</v>
      </c>
      <c r="I36" s="495"/>
      <c r="J36" s="487" t="s">
        <v>682</v>
      </c>
      <c r="K36" s="450"/>
      <c r="L36" s="488"/>
    </row>
    <row r="37" spans="1:12" ht="25.5">
      <c r="A37" s="483">
        <v>29</v>
      </c>
      <c r="B37" s="484"/>
      <c r="C37" s="484" t="s">
        <v>421</v>
      </c>
      <c r="D37" s="484" t="s">
        <v>369</v>
      </c>
      <c r="E37" s="485" t="s">
        <v>422</v>
      </c>
      <c r="F37" s="596">
        <v>200</v>
      </c>
      <c r="G37" s="494" t="s">
        <v>692</v>
      </c>
      <c r="H37" s="490">
        <v>75000</v>
      </c>
      <c r="I37" s="495"/>
      <c r="J37" s="487" t="s">
        <v>682</v>
      </c>
      <c r="K37" s="450"/>
      <c r="L37" s="488"/>
    </row>
    <row r="38" spans="1:12" ht="51">
      <c r="A38" s="483">
        <v>30</v>
      </c>
      <c r="B38" s="484"/>
      <c r="C38" s="484" t="s">
        <v>492</v>
      </c>
      <c r="D38" s="484" t="s">
        <v>493</v>
      </c>
      <c r="E38" s="499"/>
      <c r="F38" s="596">
        <v>200</v>
      </c>
      <c r="G38" s="484" t="s">
        <v>712</v>
      </c>
      <c r="H38" s="490">
        <v>75000</v>
      </c>
      <c r="I38" s="491"/>
      <c r="J38" s="487" t="s">
        <v>682</v>
      </c>
      <c r="K38" s="450"/>
      <c r="L38" s="488"/>
    </row>
    <row r="39" spans="1:12" ht="15">
      <c r="A39" s="483">
        <v>31</v>
      </c>
      <c r="B39" s="484"/>
      <c r="C39" s="484" t="s">
        <v>358</v>
      </c>
      <c r="D39" s="484" t="s">
        <v>359</v>
      </c>
      <c r="E39" s="485" t="s">
        <v>360</v>
      </c>
      <c r="F39" s="596">
        <v>200</v>
      </c>
      <c r="G39" s="494" t="s">
        <v>727</v>
      </c>
      <c r="H39" s="490">
        <v>70000</v>
      </c>
      <c r="I39" s="495"/>
      <c r="J39" s="487" t="s">
        <v>682</v>
      </c>
      <c r="K39" s="450"/>
      <c r="L39" s="488"/>
    </row>
    <row r="40" spans="1:12" ht="15">
      <c r="A40" s="483">
        <v>32</v>
      </c>
      <c r="B40" s="484"/>
      <c r="C40" s="484" t="s">
        <v>365</v>
      </c>
      <c r="D40" s="484" t="s">
        <v>366</v>
      </c>
      <c r="E40" s="485" t="s">
        <v>367</v>
      </c>
      <c r="F40" s="596">
        <v>200</v>
      </c>
      <c r="G40" s="494" t="s">
        <v>693</v>
      </c>
      <c r="H40" s="490">
        <v>65000</v>
      </c>
      <c r="I40" s="491"/>
      <c r="J40" s="487" t="s">
        <v>682</v>
      </c>
      <c r="K40" s="450"/>
      <c r="L40" s="488"/>
    </row>
    <row r="41" spans="1:12" ht="25.5">
      <c r="A41" s="483">
        <v>33</v>
      </c>
      <c r="B41" s="484"/>
      <c r="C41" s="484" t="s">
        <v>417</v>
      </c>
      <c r="D41" s="484" t="s">
        <v>369</v>
      </c>
      <c r="E41" s="485"/>
      <c r="F41" s="596">
        <v>200</v>
      </c>
      <c r="G41" s="493" t="s">
        <v>773</v>
      </c>
      <c r="H41" s="490">
        <v>61000</v>
      </c>
      <c r="I41" s="495"/>
      <c r="J41" s="487" t="s">
        <v>682</v>
      </c>
      <c r="K41" s="450"/>
      <c r="L41" s="488"/>
    </row>
    <row r="42" spans="1:12" ht="15">
      <c r="A42" s="483">
        <v>34</v>
      </c>
      <c r="B42" s="484"/>
      <c r="C42" s="484" t="s">
        <v>368</v>
      </c>
      <c r="D42" s="484" t="s">
        <v>369</v>
      </c>
      <c r="E42" s="485" t="s">
        <v>370</v>
      </c>
      <c r="F42" s="596">
        <v>200</v>
      </c>
      <c r="G42" s="494" t="s">
        <v>694</v>
      </c>
      <c r="H42" s="490">
        <v>50000</v>
      </c>
      <c r="I42" s="491"/>
      <c r="J42" s="487" t="s">
        <v>682</v>
      </c>
      <c r="K42" s="450"/>
      <c r="L42" s="488"/>
    </row>
    <row r="43" spans="1:12" ht="15">
      <c r="A43" s="483">
        <v>35</v>
      </c>
      <c r="B43" s="484"/>
      <c r="C43" s="484" t="s">
        <v>429</v>
      </c>
      <c r="D43" s="484" t="s">
        <v>369</v>
      </c>
      <c r="E43" s="485"/>
      <c r="F43" s="596">
        <v>200</v>
      </c>
      <c r="G43" s="494" t="s">
        <v>695</v>
      </c>
      <c r="H43" s="490">
        <v>45000</v>
      </c>
      <c r="I43" s="495"/>
      <c r="J43" s="487" t="s">
        <v>682</v>
      </c>
      <c r="K43" s="450"/>
      <c r="L43" s="488"/>
    </row>
    <row r="44" spans="1:12" ht="15">
      <c r="A44" s="483">
        <v>36</v>
      </c>
      <c r="B44" s="484"/>
      <c r="C44" s="484" t="s">
        <v>482</v>
      </c>
      <c r="D44" s="484" t="s">
        <v>483</v>
      </c>
      <c r="E44" s="485"/>
      <c r="F44" s="596">
        <v>200</v>
      </c>
      <c r="G44" s="492" t="s">
        <v>292</v>
      </c>
      <c r="H44" s="490">
        <v>35000</v>
      </c>
      <c r="I44" s="491"/>
      <c r="J44" s="487" t="s">
        <v>682</v>
      </c>
      <c r="K44" s="450"/>
      <c r="L44" s="488"/>
    </row>
    <row r="45" spans="1:12" ht="15">
      <c r="A45" s="483">
        <v>37</v>
      </c>
      <c r="B45" s="484"/>
      <c r="C45" s="484" t="s">
        <v>435</v>
      </c>
      <c r="D45" s="484" t="s">
        <v>434</v>
      </c>
      <c r="E45" s="485"/>
      <c r="F45" s="596">
        <v>200</v>
      </c>
      <c r="G45" s="494" t="s">
        <v>696</v>
      </c>
      <c r="H45" s="490">
        <v>40000</v>
      </c>
      <c r="I45" s="491"/>
      <c r="J45" s="487" t="s">
        <v>682</v>
      </c>
      <c r="K45" s="450"/>
      <c r="L45" s="488"/>
    </row>
    <row r="46" spans="1:12" ht="15">
      <c r="A46" s="483">
        <v>38</v>
      </c>
      <c r="B46" s="484"/>
      <c r="C46" s="484" t="s">
        <v>445</v>
      </c>
      <c r="D46" s="484" t="s">
        <v>434</v>
      </c>
      <c r="E46" s="485"/>
      <c r="F46" s="596">
        <v>300</v>
      </c>
      <c r="G46" s="494" t="s">
        <v>696</v>
      </c>
      <c r="H46" s="490">
        <v>40000</v>
      </c>
      <c r="I46" s="491"/>
      <c r="J46" s="487" t="s">
        <v>682</v>
      </c>
      <c r="K46" s="450"/>
      <c r="L46" s="488"/>
    </row>
    <row r="47" spans="1:12" ht="15">
      <c r="A47" s="483">
        <v>39</v>
      </c>
      <c r="B47" s="484"/>
      <c r="C47" s="484" t="s">
        <v>476</v>
      </c>
      <c r="D47" s="484" t="s">
        <v>452</v>
      </c>
      <c r="E47" s="485"/>
      <c r="F47" s="596">
        <v>200</v>
      </c>
      <c r="G47" s="494" t="s">
        <v>697</v>
      </c>
      <c r="H47" s="490">
        <v>40000</v>
      </c>
      <c r="I47" s="495"/>
      <c r="J47" s="487" t="s">
        <v>682</v>
      </c>
      <c r="K47" s="450"/>
      <c r="L47" s="488"/>
    </row>
    <row r="48" spans="1:12" ht="15">
      <c r="A48" s="483">
        <v>40</v>
      </c>
      <c r="B48" s="484"/>
      <c r="C48" s="484" t="s">
        <v>490</v>
      </c>
      <c r="D48" s="484" t="s">
        <v>491</v>
      </c>
      <c r="E48" s="451"/>
      <c r="F48" s="596">
        <v>200</v>
      </c>
      <c r="G48" s="494" t="s">
        <v>698</v>
      </c>
      <c r="H48" s="490">
        <v>40000</v>
      </c>
      <c r="I48" s="495"/>
      <c r="J48" s="487" t="s">
        <v>682</v>
      </c>
      <c r="K48" s="450"/>
      <c r="L48" s="488"/>
    </row>
    <row r="49" spans="1:12" ht="15">
      <c r="A49" s="483">
        <v>41</v>
      </c>
      <c r="B49" s="484"/>
      <c r="C49" s="484" t="s">
        <v>470</v>
      </c>
      <c r="D49" s="484" t="s">
        <v>471</v>
      </c>
      <c r="E49" s="485"/>
      <c r="F49" s="596">
        <v>300</v>
      </c>
      <c r="G49" s="494" t="s">
        <v>696</v>
      </c>
      <c r="H49" s="490">
        <v>40000</v>
      </c>
      <c r="I49" s="495"/>
      <c r="J49" s="487" t="s">
        <v>682</v>
      </c>
      <c r="K49" s="450"/>
      <c r="L49" s="488"/>
    </row>
    <row r="50" spans="1:12" ht="15">
      <c r="A50" s="483">
        <v>42</v>
      </c>
      <c r="B50" s="484"/>
      <c r="C50" s="484" t="s">
        <v>418</v>
      </c>
      <c r="D50" s="484" t="s">
        <v>369</v>
      </c>
      <c r="E50" s="485" t="s">
        <v>419</v>
      </c>
      <c r="F50" s="596">
        <v>300</v>
      </c>
      <c r="G50" s="492" t="s">
        <v>363</v>
      </c>
      <c r="H50" s="490">
        <v>34000</v>
      </c>
      <c r="I50" s="491"/>
      <c r="J50" s="487" t="s">
        <v>682</v>
      </c>
      <c r="K50" s="450"/>
      <c r="L50" s="488"/>
    </row>
    <row r="51" spans="1:12" ht="15">
      <c r="A51" s="483">
        <v>43</v>
      </c>
      <c r="B51" s="484"/>
      <c r="C51" s="484" t="s">
        <v>484</v>
      </c>
      <c r="D51" s="484" t="s">
        <v>485</v>
      </c>
      <c r="E51" s="485"/>
      <c r="F51" s="596">
        <v>200</v>
      </c>
      <c r="G51" s="494" t="s">
        <v>699</v>
      </c>
      <c r="H51" s="490">
        <v>32000</v>
      </c>
      <c r="I51" s="495"/>
      <c r="J51" s="487" t="s">
        <v>682</v>
      </c>
      <c r="K51" s="450"/>
      <c r="L51" s="488"/>
    </row>
    <row r="52" spans="1:12" ht="15">
      <c r="A52" s="483">
        <v>44</v>
      </c>
      <c r="B52" s="484"/>
      <c r="C52" s="484" t="s">
        <v>477</v>
      </c>
      <c r="D52" s="484" t="s">
        <v>465</v>
      </c>
      <c r="E52" s="485"/>
      <c r="F52" s="596">
        <v>200</v>
      </c>
      <c r="G52" s="492" t="s">
        <v>363</v>
      </c>
      <c r="H52" s="490">
        <v>30000</v>
      </c>
      <c r="I52" s="491"/>
      <c r="J52" s="487" t="s">
        <v>682</v>
      </c>
      <c r="K52" s="450"/>
      <c r="L52" s="488"/>
    </row>
    <row r="53" spans="1:12" ht="15">
      <c r="A53" s="483">
        <v>45</v>
      </c>
      <c r="B53" s="484"/>
      <c r="C53" s="484" t="s">
        <v>475</v>
      </c>
      <c r="D53" s="484" t="s">
        <v>434</v>
      </c>
      <c r="E53" s="485"/>
      <c r="F53" s="596">
        <v>300</v>
      </c>
      <c r="G53" s="494" t="s">
        <v>700</v>
      </c>
      <c r="H53" s="490">
        <v>30000</v>
      </c>
      <c r="I53" s="495"/>
      <c r="J53" s="487" t="s">
        <v>682</v>
      </c>
      <c r="K53" s="450"/>
      <c r="L53" s="488"/>
    </row>
    <row r="54" spans="1:12" ht="15">
      <c r="A54" s="483">
        <v>46</v>
      </c>
      <c r="B54" s="484"/>
      <c r="C54" s="484" t="s">
        <v>459</v>
      </c>
      <c r="D54" s="484" t="s">
        <v>460</v>
      </c>
      <c r="E54" s="485"/>
      <c r="F54" s="596">
        <v>300</v>
      </c>
      <c r="G54" s="494" t="s">
        <v>701</v>
      </c>
      <c r="H54" s="490">
        <v>29000</v>
      </c>
      <c r="I54" s="491"/>
      <c r="J54" s="487" t="s">
        <v>682</v>
      </c>
      <c r="K54" s="450"/>
      <c r="L54" s="488"/>
    </row>
    <row r="55" spans="1:12" ht="38.25">
      <c r="A55" s="483">
        <v>47</v>
      </c>
      <c r="B55" s="484"/>
      <c r="C55" s="484" t="s">
        <v>469</v>
      </c>
      <c r="D55" s="484" t="s">
        <v>801</v>
      </c>
      <c r="E55" s="485"/>
      <c r="F55" s="596">
        <v>300</v>
      </c>
      <c r="G55" s="496" t="s">
        <v>292</v>
      </c>
      <c r="H55" s="490">
        <v>25000</v>
      </c>
      <c r="I55" s="491"/>
      <c r="J55" s="487" t="s">
        <v>682</v>
      </c>
      <c r="K55" s="450"/>
      <c r="L55" s="488"/>
    </row>
    <row r="56" spans="1:12" ht="15">
      <c r="A56" s="483">
        <v>48</v>
      </c>
      <c r="B56" s="484"/>
      <c r="C56" s="484" t="s">
        <v>439</v>
      </c>
      <c r="D56" s="484" t="s">
        <v>440</v>
      </c>
      <c r="E56" s="485"/>
      <c r="F56" s="596">
        <v>200</v>
      </c>
      <c r="G56" s="492" t="s">
        <v>292</v>
      </c>
      <c r="H56" s="490">
        <v>25000</v>
      </c>
      <c r="I56" s="491"/>
      <c r="J56" s="487" t="s">
        <v>682</v>
      </c>
      <c r="K56" s="450"/>
      <c r="L56" s="488"/>
    </row>
    <row r="57" spans="1:12" ht="15">
      <c r="A57" s="483">
        <v>49</v>
      </c>
      <c r="B57" s="484"/>
      <c r="C57" s="484" t="s">
        <v>437</v>
      </c>
      <c r="D57" s="484" t="s">
        <v>434</v>
      </c>
      <c r="E57" s="485"/>
      <c r="F57" s="596">
        <v>200</v>
      </c>
      <c r="G57" s="492" t="s">
        <v>292</v>
      </c>
      <c r="H57" s="490">
        <v>25000</v>
      </c>
      <c r="I57" s="491"/>
      <c r="J57" s="487" t="s">
        <v>682</v>
      </c>
      <c r="K57" s="450"/>
      <c r="L57" s="488"/>
    </row>
    <row r="58" spans="1:12" ht="15">
      <c r="A58" s="483">
        <v>50</v>
      </c>
      <c r="B58" s="484"/>
      <c r="C58" s="484" t="s">
        <v>443</v>
      </c>
      <c r="D58" s="484" t="s">
        <v>434</v>
      </c>
      <c r="E58" s="485"/>
      <c r="F58" s="596">
        <v>200</v>
      </c>
      <c r="G58" s="492" t="s">
        <v>292</v>
      </c>
      <c r="H58" s="490">
        <v>25000</v>
      </c>
      <c r="I58" s="491"/>
      <c r="J58" s="487" t="s">
        <v>682</v>
      </c>
      <c r="K58" s="450"/>
      <c r="L58" s="488"/>
    </row>
    <row r="59" spans="1:12" ht="15">
      <c r="A59" s="483">
        <v>51</v>
      </c>
      <c r="B59" s="484"/>
      <c r="C59" s="484" t="s">
        <v>441</v>
      </c>
      <c r="D59" s="484" t="s">
        <v>434</v>
      </c>
      <c r="E59" s="485"/>
      <c r="F59" s="596">
        <v>200</v>
      </c>
      <c r="G59" s="492" t="s">
        <v>292</v>
      </c>
      <c r="H59" s="490">
        <v>25000</v>
      </c>
      <c r="I59" s="491"/>
      <c r="J59" s="487" t="s">
        <v>682</v>
      </c>
      <c r="K59" s="450" t="s">
        <v>682</v>
      </c>
      <c r="L59" s="488">
        <f>H59</f>
        <v>25000</v>
      </c>
    </row>
    <row r="60" spans="1:12" ht="15">
      <c r="A60" s="483">
        <v>52</v>
      </c>
      <c r="B60" s="484"/>
      <c r="C60" s="484" t="s">
        <v>480</v>
      </c>
      <c r="D60" s="484" t="s">
        <v>481</v>
      </c>
      <c r="E60" s="485"/>
      <c r="F60" s="596">
        <v>200</v>
      </c>
      <c r="G60" s="492" t="s">
        <v>292</v>
      </c>
      <c r="H60" s="490">
        <v>25000</v>
      </c>
      <c r="I60" s="491"/>
      <c r="J60" s="487" t="s">
        <v>682</v>
      </c>
      <c r="K60" s="450"/>
      <c r="L60" s="488"/>
    </row>
    <row r="61" spans="1:12" ht="15">
      <c r="A61" s="483">
        <v>53</v>
      </c>
      <c r="B61" s="484"/>
      <c r="C61" s="484" t="s">
        <v>494</v>
      </c>
      <c r="D61" s="484" t="s">
        <v>495</v>
      </c>
      <c r="E61" s="499"/>
      <c r="F61" s="596">
        <v>200</v>
      </c>
      <c r="G61" s="492" t="s">
        <v>292</v>
      </c>
      <c r="H61" s="490">
        <v>25000</v>
      </c>
      <c r="I61" s="491"/>
      <c r="J61" s="487" t="s">
        <v>682</v>
      </c>
      <c r="K61" s="450"/>
      <c r="L61" s="488"/>
    </row>
    <row r="62" spans="1:12" ht="15">
      <c r="A62" s="483">
        <v>54</v>
      </c>
      <c r="B62" s="484"/>
      <c r="C62" s="484" t="s">
        <v>449</v>
      </c>
      <c r="D62" s="484" t="s">
        <v>450</v>
      </c>
      <c r="E62" s="485"/>
      <c r="F62" s="596">
        <v>200</v>
      </c>
      <c r="G62" s="492" t="s">
        <v>292</v>
      </c>
      <c r="H62" s="490">
        <v>25000</v>
      </c>
      <c r="I62" s="491"/>
      <c r="J62" s="487" t="s">
        <v>682</v>
      </c>
      <c r="K62" s="450" t="s">
        <v>682</v>
      </c>
      <c r="L62" s="488">
        <f>H62</f>
        <v>25000</v>
      </c>
    </row>
    <row r="63" spans="1:12" ht="15">
      <c r="A63" s="483">
        <v>55</v>
      </c>
      <c r="B63" s="484"/>
      <c r="C63" s="484" t="s">
        <v>464</v>
      </c>
      <c r="D63" s="484" t="s">
        <v>465</v>
      </c>
      <c r="E63" s="485"/>
      <c r="F63" s="596">
        <v>200</v>
      </c>
      <c r="G63" s="494" t="s">
        <v>702</v>
      </c>
      <c r="H63" s="490">
        <v>25000</v>
      </c>
      <c r="I63" s="491"/>
      <c r="J63" s="487" t="s">
        <v>682</v>
      </c>
      <c r="K63" s="450"/>
      <c r="L63" s="488"/>
    </row>
    <row r="64" spans="1:12" ht="15">
      <c r="A64" s="483">
        <v>56</v>
      </c>
      <c r="B64" s="484"/>
      <c r="C64" s="493" t="s">
        <v>259</v>
      </c>
      <c r="D64" s="493" t="s">
        <v>676</v>
      </c>
      <c r="E64" s="451" t="s">
        <v>260</v>
      </c>
      <c r="F64" s="596">
        <v>200</v>
      </c>
      <c r="G64" s="492" t="s">
        <v>292</v>
      </c>
      <c r="H64" s="490">
        <v>25000</v>
      </c>
      <c r="I64" s="491"/>
      <c r="J64" s="487" t="s">
        <v>682</v>
      </c>
      <c r="K64" s="450"/>
      <c r="L64" s="488"/>
    </row>
    <row r="65" spans="1:12" ht="15">
      <c r="A65" s="483">
        <v>57</v>
      </c>
      <c r="B65" s="484"/>
      <c r="C65" s="484" t="s">
        <v>474</v>
      </c>
      <c r="D65" s="484" t="s">
        <v>465</v>
      </c>
      <c r="E65" s="485"/>
      <c r="F65" s="596">
        <v>200</v>
      </c>
      <c r="G65" s="494" t="s">
        <v>703</v>
      </c>
      <c r="H65" s="490">
        <v>25000</v>
      </c>
      <c r="I65" s="491"/>
      <c r="J65" s="487" t="s">
        <v>682</v>
      </c>
      <c r="K65" s="450"/>
      <c r="L65" s="488"/>
    </row>
    <row r="66" spans="1:12" ht="25.5">
      <c r="A66" s="483">
        <v>58</v>
      </c>
      <c r="B66" s="484" t="s">
        <v>812</v>
      </c>
      <c r="C66" s="484" t="s">
        <v>813</v>
      </c>
      <c r="D66" s="484" t="s">
        <v>814</v>
      </c>
      <c r="E66" s="485" t="s">
        <v>815</v>
      </c>
      <c r="F66" s="596">
        <v>200</v>
      </c>
      <c r="G66" s="496" t="s">
        <v>816</v>
      </c>
      <c r="H66" s="490">
        <v>23000</v>
      </c>
      <c r="I66" s="483"/>
      <c r="J66" s="483" t="s">
        <v>682</v>
      </c>
      <c r="K66" s="483" t="s">
        <v>682</v>
      </c>
      <c r="L66" s="488">
        <f>H66</f>
        <v>23000</v>
      </c>
    </row>
    <row r="67" spans="1:12" ht="15">
      <c r="A67" s="483">
        <v>59</v>
      </c>
      <c r="B67" s="484"/>
      <c r="C67" s="484" t="s">
        <v>448</v>
      </c>
      <c r="D67" s="484" t="s">
        <v>434</v>
      </c>
      <c r="E67" s="485"/>
      <c r="F67" s="596">
        <v>200</v>
      </c>
      <c r="G67" s="492" t="s">
        <v>292</v>
      </c>
      <c r="H67" s="490">
        <v>22000</v>
      </c>
      <c r="I67" s="491"/>
      <c r="J67" s="487" t="s">
        <v>682</v>
      </c>
      <c r="K67" s="450"/>
      <c r="L67" s="488"/>
    </row>
    <row r="68" spans="1:12" ht="15">
      <c r="A68" s="483">
        <v>60</v>
      </c>
      <c r="B68" s="484"/>
      <c r="C68" s="484" t="s">
        <v>457</v>
      </c>
      <c r="D68" s="484" t="s">
        <v>458</v>
      </c>
      <c r="E68" s="451"/>
      <c r="F68" s="596">
        <v>200</v>
      </c>
      <c r="G68" s="494" t="s">
        <v>704</v>
      </c>
      <c r="H68" s="490">
        <v>22000</v>
      </c>
      <c r="I68" s="491"/>
      <c r="J68" s="487" t="s">
        <v>682</v>
      </c>
      <c r="K68" s="450"/>
      <c r="L68" s="488"/>
    </row>
    <row r="69" spans="1:12" ht="15">
      <c r="A69" s="483">
        <v>61</v>
      </c>
      <c r="B69" s="484"/>
      <c r="C69" s="484" t="s">
        <v>486</v>
      </c>
      <c r="D69" s="484" t="s">
        <v>487</v>
      </c>
      <c r="E69" s="485"/>
      <c r="F69" s="596">
        <v>200</v>
      </c>
      <c r="G69" s="492" t="s">
        <v>363</v>
      </c>
      <c r="H69" s="490">
        <v>21000</v>
      </c>
      <c r="I69" s="491"/>
      <c r="J69" s="487" t="s">
        <v>682</v>
      </c>
      <c r="K69" s="450"/>
      <c r="L69" s="488"/>
    </row>
    <row r="70" spans="1:12" ht="25.5">
      <c r="A70" s="483">
        <v>62</v>
      </c>
      <c r="B70" s="484"/>
      <c r="C70" s="484" t="s">
        <v>467</v>
      </c>
      <c r="D70" s="484" t="s">
        <v>468</v>
      </c>
      <c r="E70" s="485"/>
      <c r="F70" s="596">
        <v>200</v>
      </c>
      <c r="G70" s="492" t="s">
        <v>292</v>
      </c>
      <c r="H70" s="490">
        <v>20000</v>
      </c>
      <c r="I70" s="491"/>
      <c r="J70" s="487" t="s">
        <v>682</v>
      </c>
      <c r="K70" s="450"/>
      <c r="L70" s="488"/>
    </row>
    <row r="71" spans="1:12" ht="15">
      <c r="A71" s="483">
        <v>63</v>
      </c>
      <c r="B71" s="484"/>
      <c r="C71" s="484" t="s">
        <v>451</v>
      </c>
      <c r="D71" s="484" t="s">
        <v>452</v>
      </c>
      <c r="E71" s="485"/>
      <c r="F71" s="596">
        <v>200</v>
      </c>
      <c r="G71" s="492" t="s">
        <v>292</v>
      </c>
      <c r="H71" s="490">
        <v>20000</v>
      </c>
      <c r="I71" s="491"/>
      <c r="J71" s="487" t="s">
        <v>682</v>
      </c>
      <c r="K71" s="450" t="s">
        <v>682</v>
      </c>
      <c r="L71" s="488">
        <f>H71</f>
        <v>20000</v>
      </c>
    </row>
    <row r="72" spans="1:12" ht="15">
      <c r="A72" s="483">
        <v>64</v>
      </c>
      <c r="B72" s="484"/>
      <c r="C72" s="484" t="s">
        <v>478</v>
      </c>
      <c r="D72" s="484" t="s">
        <v>434</v>
      </c>
      <c r="E72" s="485"/>
      <c r="F72" s="596">
        <v>200</v>
      </c>
      <c r="G72" s="492" t="s">
        <v>292</v>
      </c>
      <c r="H72" s="490">
        <v>20000</v>
      </c>
      <c r="I72" s="491"/>
      <c r="J72" s="487" t="s">
        <v>682</v>
      </c>
      <c r="K72" s="450"/>
      <c r="L72" s="488"/>
    </row>
    <row r="73" spans="1:12" ht="15">
      <c r="A73" s="483">
        <v>65</v>
      </c>
      <c r="B73" s="484"/>
      <c r="C73" s="484" t="s">
        <v>488</v>
      </c>
      <c r="D73" s="484" t="s">
        <v>489</v>
      </c>
      <c r="E73" s="485"/>
      <c r="F73" s="596">
        <v>200</v>
      </c>
      <c r="G73" s="492" t="s">
        <v>292</v>
      </c>
      <c r="H73" s="490">
        <v>20000</v>
      </c>
      <c r="I73" s="491"/>
      <c r="J73" s="487" t="s">
        <v>682</v>
      </c>
      <c r="K73" s="450"/>
      <c r="L73" s="488"/>
    </row>
    <row r="74" spans="1:12" ht="25.5">
      <c r="A74" s="483">
        <v>66</v>
      </c>
      <c r="B74" s="484"/>
      <c r="C74" s="484" t="s">
        <v>399</v>
      </c>
      <c r="D74" s="484" t="s">
        <v>799</v>
      </c>
      <c r="E74" s="485"/>
      <c r="F74" s="596">
        <v>200</v>
      </c>
      <c r="G74" s="496" t="s">
        <v>363</v>
      </c>
      <c r="H74" s="490">
        <v>20000</v>
      </c>
      <c r="I74" s="491"/>
      <c r="J74" s="487" t="s">
        <v>682</v>
      </c>
      <c r="K74" s="450"/>
      <c r="L74" s="488"/>
    </row>
    <row r="75" spans="1:12" ht="25.5">
      <c r="A75" s="483">
        <v>67</v>
      </c>
      <c r="B75" s="484"/>
      <c r="C75" s="493" t="s">
        <v>677</v>
      </c>
      <c r="D75" s="493" t="s">
        <v>800</v>
      </c>
      <c r="E75" s="451" t="s">
        <v>678</v>
      </c>
      <c r="F75" s="596">
        <v>200</v>
      </c>
      <c r="G75" s="496" t="s">
        <v>292</v>
      </c>
      <c r="H75" s="490">
        <v>20000</v>
      </c>
      <c r="I75" s="491"/>
      <c r="J75" s="487" t="s">
        <v>682</v>
      </c>
      <c r="K75" s="450"/>
      <c r="L75" s="488"/>
    </row>
    <row r="76" spans="1:12" ht="38.25">
      <c r="A76" s="483">
        <v>68</v>
      </c>
      <c r="B76" s="484"/>
      <c r="C76" s="493" t="s">
        <v>442</v>
      </c>
      <c r="D76" s="493" t="s">
        <v>781</v>
      </c>
      <c r="E76" s="500" t="s">
        <v>782</v>
      </c>
      <c r="F76" s="596">
        <v>200</v>
      </c>
      <c r="G76" s="484" t="s">
        <v>783</v>
      </c>
      <c r="H76" s="490">
        <v>20000</v>
      </c>
      <c r="I76" s="491"/>
      <c r="J76" s="487" t="s">
        <v>682</v>
      </c>
      <c r="K76" s="450" t="s">
        <v>682</v>
      </c>
      <c r="L76" s="488">
        <f>H76</f>
        <v>20000</v>
      </c>
    </row>
    <row r="77" spans="1:12" ht="25.5">
      <c r="A77" s="483">
        <v>69</v>
      </c>
      <c r="B77" s="484"/>
      <c r="C77" s="484" t="s">
        <v>403</v>
      </c>
      <c r="D77" s="484" t="s">
        <v>404</v>
      </c>
      <c r="E77" s="485" t="s">
        <v>405</v>
      </c>
      <c r="F77" s="596">
        <v>200</v>
      </c>
      <c r="G77" s="494" t="s">
        <v>705</v>
      </c>
      <c r="H77" s="490">
        <v>20000</v>
      </c>
      <c r="I77" s="491"/>
      <c r="J77" s="487" t="s">
        <v>682</v>
      </c>
      <c r="K77" s="450"/>
      <c r="L77" s="488"/>
    </row>
    <row r="78" spans="1:12" ht="15">
      <c r="A78" s="483">
        <v>70</v>
      </c>
      <c r="B78" s="484"/>
      <c r="C78" s="484" t="s">
        <v>466</v>
      </c>
      <c r="D78" s="484" t="s">
        <v>454</v>
      </c>
      <c r="E78" s="485"/>
      <c r="F78" s="596">
        <v>200</v>
      </c>
      <c r="G78" s="492" t="s">
        <v>292</v>
      </c>
      <c r="H78" s="490">
        <v>16000</v>
      </c>
      <c r="I78" s="491"/>
      <c r="J78" s="487" t="s">
        <v>682</v>
      </c>
      <c r="K78" s="450"/>
      <c r="L78" s="488"/>
    </row>
    <row r="79" spans="1:12" ht="15">
      <c r="A79" s="483">
        <v>71</v>
      </c>
      <c r="B79" s="484"/>
      <c r="C79" s="484" t="s">
        <v>447</v>
      </c>
      <c r="D79" s="484" t="s">
        <v>434</v>
      </c>
      <c r="E79" s="485"/>
      <c r="F79" s="596">
        <v>200</v>
      </c>
      <c r="G79" s="492" t="s">
        <v>363</v>
      </c>
      <c r="H79" s="490">
        <v>16000</v>
      </c>
      <c r="I79" s="491"/>
      <c r="J79" s="487" t="s">
        <v>682</v>
      </c>
      <c r="K79" s="450"/>
      <c r="L79" s="488"/>
    </row>
    <row r="80" spans="1:12" ht="15">
      <c r="A80" s="483">
        <v>72</v>
      </c>
      <c r="B80" s="484"/>
      <c r="C80" s="484" t="s">
        <v>472</v>
      </c>
      <c r="D80" s="484" t="s">
        <v>473</v>
      </c>
      <c r="E80" s="485"/>
      <c r="F80" s="596">
        <v>200</v>
      </c>
      <c r="G80" s="492" t="s">
        <v>292</v>
      </c>
      <c r="H80" s="490">
        <v>15000</v>
      </c>
      <c r="I80" s="491"/>
      <c r="J80" s="487" t="s">
        <v>682</v>
      </c>
      <c r="K80" s="450"/>
      <c r="L80" s="488"/>
    </row>
    <row r="81" spans="1:12" ht="25.5">
      <c r="A81" s="483">
        <v>73</v>
      </c>
      <c r="B81" s="484"/>
      <c r="C81" s="484" t="s">
        <v>455</v>
      </c>
      <c r="D81" s="484" t="s">
        <v>456</v>
      </c>
      <c r="E81" s="485"/>
      <c r="F81" s="596">
        <v>200</v>
      </c>
      <c r="G81" s="492" t="s">
        <v>292</v>
      </c>
      <c r="H81" s="490">
        <v>15000</v>
      </c>
      <c r="I81" s="491"/>
      <c r="J81" s="487" t="s">
        <v>682</v>
      </c>
      <c r="K81" s="450"/>
      <c r="L81" s="488"/>
    </row>
    <row r="82" spans="1:12" ht="15">
      <c r="A82" s="483">
        <v>74</v>
      </c>
      <c r="B82" s="484"/>
      <c r="C82" s="484" t="s">
        <v>373</v>
      </c>
      <c r="D82" s="484" t="s">
        <v>461</v>
      </c>
      <c r="E82" s="485"/>
      <c r="F82" s="596">
        <v>200</v>
      </c>
      <c r="G82" s="492" t="s">
        <v>292</v>
      </c>
      <c r="H82" s="490">
        <v>15000</v>
      </c>
      <c r="I82" s="491"/>
      <c r="J82" s="487" t="s">
        <v>682</v>
      </c>
      <c r="K82" s="450"/>
      <c r="L82" s="488"/>
    </row>
    <row r="83" spans="1:12" ht="15">
      <c r="A83" s="483">
        <v>75</v>
      </c>
      <c r="B83" s="484"/>
      <c r="C83" s="484" t="s">
        <v>433</v>
      </c>
      <c r="D83" s="484" t="s">
        <v>434</v>
      </c>
      <c r="E83" s="485"/>
      <c r="F83" s="596">
        <v>200</v>
      </c>
      <c r="G83" s="492" t="s">
        <v>292</v>
      </c>
      <c r="H83" s="490">
        <v>15000</v>
      </c>
      <c r="I83" s="491"/>
      <c r="J83" s="487" t="s">
        <v>682</v>
      </c>
      <c r="K83" s="450"/>
      <c r="L83" s="488"/>
    </row>
    <row r="84" spans="1:12" ht="15">
      <c r="A84" s="483">
        <v>76</v>
      </c>
      <c r="B84" s="484"/>
      <c r="C84" s="484" t="s">
        <v>444</v>
      </c>
      <c r="D84" s="484" t="s">
        <v>434</v>
      </c>
      <c r="E84" s="485"/>
      <c r="F84" s="596">
        <v>200</v>
      </c>
      <c r="G84" s="492" t="s">
        <v>292</v>
      </c>
      <c r="H84" s="490">
        <v>15000</v>
      </c>
      <c r="I84" s="491"/>
      <c r="J84" s="487" t="s">
        <v>682</v>
      </c>
      <c r="K84" s="450" t="s">
        <v>682</v>
      </c>
      <c r="L84" s="488">
        <f>H84</f>
        <v>15000</v>
      </c>
    </row>
    <row r="85" spans="1:12" ht="15">
      <c r="A85" s="483">
        <v>77</v>
      </c>
      <c r="B85" s="484"/>
      <c r="C85" s="484" t="s">
        <v>446</v>
      </c>
      <c r="D85" s="484" t="s">
        <v>434</v>
      </c>
      <c r="E85" s="485"/>
      <c r="F85" s="596">
        <v>200</v>
      </c>
      <c r="G85" s="492" t="s">
        <v>292</v>
      </c>
      <c r="H85" s="490">
        <v>15000</v>
      </c>
      <c r="I85" s="491"/>
      <c r="J85" s="487" t="s">
        <v>682</v>
      </c>
      <c r="K85" s="450"/>
      <c r="L85" s="488"/>
    </row>
    <row r="86" spans="1:12" ht="15">
      <c r="A86" s="483">
        <v>78</v>
      </c>
      <c r="B86" s="484"/>
      <c r="C86" s="484" t="s">
        <v>436</v>
      </c>
      <c r="D86" s="484" t="s">
        <v>434</v>
      </c>
      <c r="E86" s="485"/>
      <c r="F86" s="596">
        <v>200</v>
      </c>
      <c r="G86" s="492" t="s">
        <v>292</v>
      </c>
      <c r="H86" s="490">
        <v>15000</v>
      </c>
      <c r="I86" s="491"/>
      <c r="J86" s="487" t="s">
        <v>682</v>
      </c>
      <c r="K86" s="450"/>
      <c r="L86" s="488"/>
    </row>
    <row r="87" spans="1:12" ht="15">
      <c r="A87" s="483">
        <v>79</v>
      </c>
      <c r="B87" s="484"/>
      <c r="C87" s="484" t="s">
        <v>438</v>
      </c>
      <c r="D87" s="484" t="s">
        <v>434</v>
      </c>
      <c r="E87" s="485"/>
      <c r="F87" s="596">
        <v>200</v>
      </c>
      <c r="G87" s="492" t="s">
        <v>292</v>
      </c>
      <c r="H87" s="490">
        <v>15000</v>
      </c>
      <c r="I87" s="491"/>
      <c r="J87" s="487" t="s">
        <v>682</v>
      </c>
      <c r="K87" s="450"/>
      <c r="L87" s="488"/>
    </row>
    <row r="88" spans="1:12" ht="15">
      <c r="A88" s="483">
        <v>80</v>
      </c>
      <c r="B88" s="484"/>
      <c r="C88" s="484" t="s">
        <v>453</v>
      </c>
      <c r="D88" s="484" t="s">
        <v>454</v>
      </c>
      <c r="E88" s="485"/>
      <c r="F88" s="596">
        <v>200</v>
      </c>
      <c r="G88" s="492" t="s">
        <v>706</v>
      </c>
      <c r="H88" s="490">
        <v>15000</v>
      </c>
      <c r="I88" s="491"/>
      <c r="J88" s="487" t="s">
        <v>682</v>
      </c>
      <c r="K88" s="450"/>
      <c r="L88" s="488"/>
    </row>
    <row r="89" spans="1:12" ht="15">
      <c r="A89" s="483">
        <v>81</v>
      </c>
      <c r="B89" s="484"/>
      <c r="C89" s="484" t="s">
        <v>784</v>
      </c>
      <c r="D89" s="484" t="s">
        <v>785</v>
      </c>
      <c r="E89" s="498" t="s">
        <v>1593</v>
      </c>
      <c r="F89" s="596">
        <v>200</v>
      </c>
      <c r="G89" s="492" t="s">
        <v>706</v>
      </c>
      <c r="H89" s="490">
        <v>15000</v>
      </c>
      <c r="I89" s="491"/>
      <c r="J89" s="487" t="s">
        <v>682</v>
      </c>
      <c r="K89" s="450" t="s">
        <v>682</v>
      </c>
      <c r="L89" s="488">
        <f>H89</f>
        <v>15000</v>
      </c>
    </row>
    <row r="90" spans="1:12" ht="15">
      <c r="A90" s="483">
        <v>82</v>
      </c>
      <c r="B90" s="484"/>
      <c r="C90" s="484" t="s">
        <v>462</v>
      </c>
      <c r="D90" s="484" t="s">
        <v>463</v>
      </c>
      <c r="E90" s="485"/>
      <c r="F90" s="596">
        <v>200</v>
      </c>
      <c r="G90" s="492" t="s">
        <v>292</v>
      </c>
      <c r="H90" s="490">
        <v>10000</v>
      </c>
      <c r="I90" s="491"/>
      <c r="J90" s="487" t="s">
        <v>682</v>
      </c>
      <c r="K90" s="450"/>
      <c r="L90" s="488"/>
    </row>
    <row r="91" spans="1:12" ht="15">
      <c r="A91" s="483">
        <v>83</v>
      </c>
      <c r="B91" s="484"/>
      <c r="C91" s="484" t="s">
        <v>479</v>
      </c>
      <c r="D91" s="484" t="s">
        <v>434</v>
      </c>
      <c r="E91" s="485"/>
      <c r="F91" s="596">
        <v>200</v>
      </c>
      <c r="G91" s="492" t="s">
        <v>292</v>
      </c>
      <c r="H91" s="490">
        <v>10000</v>
      </c>
      <c r="I91" s="491"/>
      <c r="J91" s="487" t="s">
        <v>682</v>
      </c>
      <c r="K91" s="450"/>
      <c r="L91" s="488"/>
    </row>
    <row r="92" spans="1:12" ht="38.25">
      <c r="A92" s="483">
        <v>84</v>
      </c>
      <c r="B92" s="484"/>
      <c r="C92" s="484" t="s">
        <v>414</v>
      </c>
      <c r="D92" s="484" t="s">
        <v>798</v>
      </c>
      <c r="E92" s="485" t="s">
        <v>415</v>
      </c>
      <c r="F92" s="596">
        <v>200</v>
      </c>
      <c r="G92" s="496" t="s">
        <v>292</v>
      </c>
      <c r="H92" s="490">
        <v>2000</v>
      </c>
      <c r="I92" s="491"/>
      <c r="J92" s="487" t="s">
        <v>682</v>
      </c>
      <c r="K92" s="450"/>
      <c r="L92" s="488"/>
    </row>
    <row r="93" spans="1:12" ht="15">
      <c r="A93" s="483">
        <v>85</v>
      </c>
      <c r="B93" s="484"/>
      <c r="C93" s="484" t="s">
        <v>787</v>
      </c>
      <c r="D93" s="484" t="s">
        <v>788</v>
      </c>
      <c r="E93" s="498" t="s">
        <v>789</v>
      </c>
      <c r="F93" s="596">
        <v>200</v>
      </c>
      <c r="G93" s="492" t="s">
        <v>18</v>
      </c>
      <c r="H93" s="490">
        <v>2000</v>
      </c>
      <c r="I93" s="491"/>
      <c r="J93" s="487" t="s">
        <v>682</v>
      </c>
      <c r="K93" s="450" t="s">
        <v>682</v>
      </c>
      <c r="L93" s="488">
        <f>H93</f>
        <v>2000</v>
      </c>
    </row>
    <row r="94" spans="1:12" ht="25.5">
      <c r="A94" s="483">
        <v>86</v>
      </c>
      <c r="B94" s="484"/>
      <c r="C94" s="484" t="s">
        <v>408</v>
      </c>
      <c r="D94" s="484" t="s">
        <v>409</v>
      </c>
      <c r="E94" s="485" t="s">
        <v>410</v>
      </c>
      <c r="F94" s="596">
        <v>200</v>
      </c>
      <c r="G94" s="492" t="s">
        <v>292</v>
      </c>
      <c r="H94" s="490">
        <v>2000</v>
      </c>
      <c r="I94" s="491"/>
      <c r="J94" s="487" t="s">
        <v>682</v>
      </c>
      <c r="K94" s="450"/>
      <c r="L94" s="488"/>
    </row>
    <row r="95" spans="1:12" ht="25.5">
      <c r="A95" s="483">
        <v>87</v>
      </c>
      <c r="B95" s="484" t="s">
        <v>996</v>
      </c>
      <c r="C95" s="484" t="s">
        <v>997</v>
      </c>
      <c r="D95" s="484" t="s">
        <v>998</v>
      </c>
      <c r="E95" s="498" t="s">
        <v>999</v>
      </c>
      <c r="F95" s="596">
        <v>200</v>
      </c>
      <c r="G95" s="496" t="s">
        <v>1000</v>
      </c>
      <c r="H95" s="490">
        <v>14000</v>
      </c>
      <c r="I95" s="491"/>
      <c r="J95" s="487" t="s">
        <v>682</v>
      </c>
      <c r="K95" s="450" t="s">
        <v>682</v>
      </c>
      <c r="L95" s="488">
        <f>H95</f>
        <v>14000</v>
      </c>
    </row>
    <row r="96" spans="1:12" ht="15">
      <c r="A96" s="483">
        <v>88</v>
      </c>
      <c r="B96" s="484"/>
      <c r="C96" s="484" t="s">
        <v>398</v>
      </c>
      <c r="D96" s="484" t="s">
        <v>369</v>
      </c>
      <c r="E96" s="485"/>
      <c r="F96" s="596">
        <v>200</v>
      </c>
      <c r="G96" s="492" t="s">
        <v>9</v>
      </c>
      <c r="H96" s="490">
        <v>1000</v>
      </c>
      <c r="I96" s="483"/>
      <c r="J96" s="483" t="s">
        <v>682</v>
      </c>
      <c r="K96" s="483"/>
      <c r="L96" s="488"/>
    </row>
    <row r="97" spans="1:12" ht="51">
      <c r="A97" s="483">
        <v>89</v>
      </c>
      <c r="B97" s="484" t="s">
        <v>1019</v>
      </c>
      <c r="C97" s="484" t="s">
        <v>1020</v>
      </c>
      <c r="D97" s="484" t="s">
        <v>1021</v>
      </c>
      <c r="E97" s="498" t="s">
        <v>1022</v>
      </c>
      <c r="F97" s="596">
        <v>200</v>
      </c>
      <c r="G97" s="484" t="s">
        <v>1024</v>
      </c>
      <c r="H97" s="490">
        <v>18000</v>
      </c>
      <c r="I97" s="483"/>
      <c r="J97" s="483" t="s">
        <v>682</v>
      </c>
      <c r="K97" s="483" t="s">
        <v>682</v>
      </c>
      <c r="L97" s="488">
        <f>H97</f>
        <v>18000</v>
      </c>
    </row>
    <row r="98" spans="1:12" ht="25.5">
      <c r="A98" s="483">
        <v>90</v>
      </c>
      <c r="B98" s="484" t="s">
        <v>1056</v>
      </c>
      <c r="C98" s="484" t="s">
        <v>1057</v>
      </c>
      <c r="D98" s="484" t="s">
        <v>1058</v>
      </c>
      <c r="E98" s="501" t="s">
        <v>1059</v>
      </c>
      <c r="F98" s="597">
        <v>21000</v>
      </c>
      <c r="G98" s="484" t="s">
        <v>1060</v>
      </c>
      <c r="H98" s="490">
        <v>150000</v>
      </c>
      <c r="I98" s="483"/>
      <c r="J98" s="483" t="s">
        <v>682</v>
      </c>
      <c r="K98" s="483" t="s">
        <v>682</v>
      </c>
      <c r="L98" s="488">
        <f>H98</f>
        <v>150000</v>
      </c>
    </row>
    <row r="99" spans="1:12" ht="38.25">
      <c r="A99" s="483">
        <v>91</v>
      </c>
      <c r="B99" s="502" t="s">
        <v>1006</v>
      </c>
      <c r="C99" s="502" t="s">
        <v>1007</v>
      </c>
      <c r="D99" s="503" t="s">
        <v>1008</v>
      </c>
      <c r="E99" s="498" t="s">
        <v>829</v>
      </c>
      <c r="F99" s="598">
        <v>500</v>
      </c>
      <c r="G99" s="502" t="s">
        <v>1009</v>
      </c>
      <c r="H99" s="490">
        <v>215000</v>
      </c>
      <c r="I99" s="504"/>
      <c r="J99" s="504" t="s">
        <v>682</v>
      </c>
      <c r="K99" s="483" t="s">
        <v>682</v>
      </c>
      <c r="L99" s="488">
        <f>H99</f>
        <v>215000</v>
      </c>
    </row>
    <row r="100" spans="1:12" ht="25.5">
      <c r="A100" s="483">
        <v>92</v>
      </c>
      <c r="B100" s="502" t="s">
        <v>1603</v>
      </c>
      <c r="C100" s="505"/>
      <c r="D100" s="502" t="s">
        <v>1604</v>
      </c>
      <c r="E100" s="498"/>
      <c r="F100" s="598">
        <v>200</v>
      </c>
      <c r="G100" s="503" t="s">
        <v>292</v>
      </c>
      <c r="H100" s="490">
        <v>20000</v>
      </c>
      <c r="I100" s="504"/>
      <c r="J100" s="504" t="s">
        <v>682</v>
      </c>
      <c r="K100" s="504"/>
      <c r="L100" s="506"/>
    </row>
    <row r="101" spans="1:12" ht="25.5">
      <c r="A101" s="483">
        <v>93</v>
      </c>
      <c r="B101" s="502" t="s">
        <v>1605</v>
      </c>
      <c r="C101" s="505"/>
      <c r="D101" s="502" t="s">
        <v>1606</v>
      </c>
      <c r="E101" s="498" t="s">
        <v>1620</v>
      </c>
      <c r="F101" s="598">
        <v>200</v>
      </c>
      <c r="G101" s="503" t="s">
        <v>292</v>
      </c>
      <c r="H101" s="490">
        <v>30000</v>
      </c>
      <c r="I101" s="504"/>
      <c r="J101" s="504" t="s">
        <v>682</v>
      </c>
      <c r="K101" s="504"/>
      <c r="L101" s="506"/>
    </row>
    <row r="102" spans="1:12" ht="38.25">
      <c r="A102" s="483">
        <v>94</v>
      </c>
      <c r="B102" s="502" t="s">
        <v>1605</v>
      </c>
      <c r="C102" s="505"/>
      <c r="D102" s="502" t="s">
        <v>1607</v>
      </c>
      <c r="E102" s="498" t="s">
        <v>1621</v>
      </c>
      <c r="F102" s="598">
        <v>200</v>
      </c>
      <c r="G102" s="503" t="s">
        <v>292</v>
      </c>
      <c r="H102" s="490">
        <v>15000</v>
      </c>
      <c r="I102" s="504"/>
      <c r="J102" s="504" t="s">
        <v>682</v>
      </c>
      <c r="K102" s="504"/>
      <c r="L102" s="506"/>
    </row>
    <row r="103" spans="1:12" ht="25.5">
      <c r="A103" s="483">
        <v>95</v>
      </c>
      <c r="B103" s="502" t="s">
        <v>1608</v>
      </c>
      <c r="C103" s="505"/>
      <c r="D103" s="502" t="s">
        <v>1609</v>
      </c>
      <c r="E103" s="498"/>
      <c r="F103" s="598">
        <v>200</v>
      </c>
      <c r="G103" s="503" t="s">
        <v>292</v>
      </c>
      <c r="H103" s="490">
        <v>20000</v>
      </c>
      <c r="I103" s="504"/>
      <c r="J103" s="504" t="s">
        <v>682</v>
      </c>
      <c r="K103" s="504"/>
      <c r="L103" s="506"/>
    </row>
    <row r="104" spans="1:12" ht="25.5">
      <c r="A104" s="483">
        <v>96</v>
      </c>
      <c r="B104" s="502" t="s">
        <v>1610</v>
      </c>
      <c r="C104" s="505"/>
      <c r="D104" s="502" t="s">
        <v>1611</v>
      </c>
      <c r="E104" s="498" t="s">
        <v>1622</v>
      </c>
      <c r="F104" s="598">
        <v>200</v>
      </c>
      <c r="G104" s="503" t="s">
        <v>292</v>
      </c>
      <c r="H104" s="490">
        <v>25000</v>
      </c>
      <c r="I104" s="504"/>
      <c r="J104" s="504" t="s">
        <v>682</v>
      </c>
      <c r="K104" s="504"/>
      <c r="L104" s="506"/>
    </row>
    <row r="105" spans="1:12" ht="25.5">
      <c r="A105" s="483">
        <v>97</v>
      </c>
      <c r="B105" s="502" t="s">
        <v>1612</v>
      </c>
      <c r="C105" s="502"/>
      <c r="D105" s="502" t="s">
        <v>1613</v>
      </c>
      <c r="E105" s="502" t="s">
        <v>1623</v>
      </c>
      <c r="F105" s="599">
        <v>200</v>
      </c>
      <c r="G105" s="503" t="s">
        <v>292</v>
      </c>
      <c r="H105" s="490">
        <v>30000</v>
      </c>
      <c r="I105" s="504"/>
      <c r="J105" s="504" t="s">
        <v>682</v>
      </c>
      <c r="K105" s="504"/>
      <c r="L105" s="506"/>
    </row>
    <row r="106" spans="1:12" ht="25.5">
      <c r="A106" s="483">
        <v>98</v>
      </c>
      <c r="B106" s="502" t="s">
        <v>1614</v>
      </c>
      <c r="C106" s="502"/>
      <c r="D106" s="502" t="s">
        <v>1615</v>
      </c>
      <c r="E106" s="502" t="s">
        <v>1624</v>
      </c>
      <c r="F106" s="599">
        <v>200</v>
      </c>
      <c r="G106" s="503" t="s">
        <v>1616</v>
      </c>
      <c r="H106" s="490">
        <v>30000</v>
      </c>
      <c r="I106" s="504"/>
      <c r="J106" s="504" t="s">
        <v>682</v>
      </c>
      <c r="K106" s="504"/>
      <c r="L106" s="506"/>
    </row>
    <row r="107" spans="1:12" ht="25.5">
      <c r="A107" s="483">
        <v>99</v>
      </c>
      <c r="B107" s="502" t="s">
        <v>1617</v>
      </c>
      <c r="C107" s="502"/>
      <c r="D107" s="502" t="s">
        <v>1618</v>
      </c>
      <c r="E107" s="502" t="s">
        <v>1625</v>
      </c>
      <c r="F107" s="599">
        <v>200</v>
      </c>
      <c r="G107" s="503" t="s">
        <v>292</v>
      </c>
      <c r="H107" s="490">
        <v>15000</v>
      </c>
      <c r="I107" s="504"/>
      <c r="J107" s="504" t="s">
        <v>682</v>
      </c>
      <c r="K107" s="504"/>
      <c r="L107" s="506"/>
    </row>
    <row r="108" spans="1:12" ht="25.5">
      <c r="A108" s="483">
        <v>100</v>
      </c>
      <c r="B108" s="502" t="s">
        <v>1840</v>
      </c>
      <c r="C108" s="502" t="s">
        <v>1841</v>
      </c>
      <c r="D108" s="502" t="s">
        <v>1843</v>
      </c>
      <c r="E108" s="502" t="s">
        <v>1842</v>
      </c>
      <c r="F108" s="599">
        <v>3000</v>
      </c>
      <c r="G108" s="503" t="s">
        <v>1853</v>
      </c>
      <c r="H108" s="490">
        <v>3000</v>
      </c>
      <c r="I108" s="504"/>
      <c r="J108" s="504" t="s">
        <v>682</v>
      </c>
      <c r="K108" s="504" t="s">
        <v>682</v>
      </c>
      <c r="L108" s="506"/>
    </row>
    <row r="109" spans="1:12" ht="38.25">
      <c r="A109" s="483">
        <v>101</v>
      </c>
      <c r="B109" s="502" t="s">
        <v>1844</v>
      </c>
      <c r="C109" s="502" t="s">
        <v>787</v>
      </c>
      <c r="D109" s="502" t="s">
        <v>1849</v>
      </c>
      <c r="E109" s="502" t="s">
        <v>1845</v>
      </c>
      <c r="F109" s="599">
        <v>10000</v>
      </c>
      <c r="G109" s="502" t="s">
        <v>1851</v>
      </c>
      <c r="H109" s="490">
        <v>40000</v>
      </c>
      <c r="I109" s="504"/>
      <c r="J109" s="504" t="s">
        <v>682</v>
      </c>
      <c r="K109" s="504" t="s">
        <v>682</v>
      </c>
      <c r="L109" s="506"/>
    </row>
    <row r="110" spans="1:12" ht="38.25">
      <c r="A110" s="483">
        <v>102</v>
      </c>
      <c r="B110" s="502" t="s">
        <v>1846</v>
      </c>
      <c r="C110" s="502" t="s">
        <v>1847</v>
      </c>
      <c r="D110" s="502" t="s">
        <v>1850</v>
      </c>
      <c r="E110" s="502" t="s">
        <v>1848</v>
      </c>
      <c r="F110" s="599">
        <v>2500</v>
      </c>
      <c r="G110" s="503" t="s">
        <v>1852</v>
      </c>
      <c r="H110" s="490">
        <v>36000</v>
      </c>
      <c r="I110" s="504"/>
      <c r="J110" s="504" t="s">
        <v>682</v>
      </c>
      <c r="K110" s="504" t="s">
        <v>682</v>
      </c>
      <c r="L110" s="506"/>
    </row>
    <row r="111" spans="1:12" ht="25.5">
      <c r="A111" s="483">
        <v>103</v>
      </c>
      <c r="B111" s="502" t="s">
        <v>449</v>
      </c>
      <c r="C111" s="505"/>
      <c r="D111" s="502" t="s">
        <v>1619</v>
      </c>
      <c r="E111" s="498" t="s">
        <v>1626</v>
      </c>
      <c r="F111" s="598">
        <v>200</v>
      </c>
      <c r="G111" s="503" t="s">
        <v>292</v>
      </c>
      <c r="H111" s="490">
        <v>25000</v>
      </c>
      <c r="I111" s="504"/>
      <c r="J111" s="504" t="s">
        <v>682</v>
      </c>
      <c r="K111" s="504"/>
      <c r="L111" s="506"/>
    </row>
    <row r="112" spans="1:12" ht="15">
      <c r="A112" s="479" t="s">
        <v>104</v>
      </c>
      <c r="B112" s="480" t="s">
        <v>5</v>
      </c>
      <c r="C112" s="480"/>
      <c r="D112" s="481"/>
      <c r="E112" s="479"/>
      <c r="F112" s="482">
        <f>SUM(F113:F140)</f>
        <v>20720</v>
      </c>
      <c r="G112" s="480"/>
      <c r="H112" s="507">
        <f>SUM(H113:H140)</f>
        <v>921000</v>
      </c>
      <c r="I112" s="448">
        <f>COUNTIF(I113:I140,"x")</f>
        <v>16</v>
      </c>
      <c r="J112" s="448">
        <f>COUNTIF(J113:J140,"x")</f>
        <v>11</v>
      </c>
      <c r="K112" s="448">
        <f>COUNTIF(K113:K140,"x")</f>
        <v>6</v>
      </c>
      <c r="L112" s="453" t="e">
        <f>SUM(L113:L140)</f>
        <v>#REF!</v>
      </c>
    </row>
    <row r="113" spans="1:12" ht="15">
      <c r="A113" s="483">
        <v>1</v>
      </c>
      <c r="B113" s="503" t="s">
        <v>1672</v>
      </c>
      <c r="C113" s="503" t="s">
        <v>1627</v>
      </c>
      <c r="D113" s="503" t="s">
        <v>1671</v>
      </c>
      <c r="E113" s="503" t="s">
        <v>57</v>
      </c>
      <c r="F113" s="598">
        <v>500</v>
      </c>
      <c r="G113" s="503" t="s">
        <v>1715</v>
      </c>
      <c r="H113" s="508">
        <v>100000</v>
      </c>
      <c r="I113" s="504"/>
      <c r="J113" s="504" t="s">
        <v>682</v>
      </c>
      <c r="K113" s="450" t="s">
        <v>682</v>
      </c>
      <c r="L113" s="452">
        <f>H113+H115+H119+H123+H126+H127+H133</f>
        <v>410000</v>
      </c>
    </row>
    <row r="114" spans="1:12" ht="15">
      <c r="A114" s="483">
        <v>2</v>
      </c>
      <c r="B114" s="503" t="s">
        <v>1628</v>
      </c>
      <c r="C114" s="503"/>
      <c r="D114" s="503" t="s">
        <v>1673</v>
      </c>
      <c r="E114" s="503" t="s">
        <v>1692</v>
      </c>
      <c r="F114" s="598">
        <v>400</v>
      </c>
      <c r="G114" s="503" t="s">
        <v>1716</v>
      </c>
      <c r="H114" s="508">
        <v>20000</v>
      </c>
      <c r="I114" s="504" t="s">
        <v>682</v>
      </c>
      <c r="J114" s="504"/>
      <c r="K114" s="450"/>
      <c r="L114" s="452"/>
    </row>
    <row r="115" spans="1:12" ht="15">
      <c r="A115" s="483">
        <v>3</v>
      </c>
      <c r="B115" s="503" t="s">
        <v>1629</v>
      </c>
      <c r="C115" s="503" t="s">
        <v>1630</v>
      </c>
      <c r="D115" s="503" t="s">
        <v>1673</v>
      </c>
      <c r="E115" s="503">
        <v>352246098</v>
      </c>
      <c r="F115" s="598">
        <v>300</v>
      </c>
      <c r="G115" s="503" t="s">
        <v>1716</v>
      </c>
      <c r="H115" s="508">
        <v>15000</v>
      </c>
      <c r="I115" s="504" t="s">
        <v>682</v>
      </c>
      <c r="J115" s="504"/>
      <c r="K115" s="450"/>
      <c r="L115" s="452">
        <f>H115+H117+H121+H125+H128+H129+H135</f>
        <v>158000</v>
      </c>
    </row>
    <row r="116" spans="1:12" ht="15">
      <c r="A116" s="483">
        <v>4</v>
      </c>
      <c r="B116" s="503" t="s">
        <v>1631</v>
      </c>
      <c r="C116" s="503" t="s">
        <v>1632</v>
      </c>
      <c r="D116" s="503" t="s">
        <v>1673</v>
      </c>
      <c r="E116" s="503" t="s">
        <v>1693</v>
      </c>
      <c r="F116" s="598">
        <v>400</v>
      </c>
      <c r="G116" s="503" t="s">
        <v>1716</v>
      </c>
      <c r="H116" s="508">
        <v>10000</v>
      </c>
      <c r="I116" s="504" t="s">
        <v>682</v>
      </c>
      <c r="J116" s="504"/>
      <c r="K116" s="450"/>
      <c r="L116" s="452"/>
    </row>
    <row r="117" spans="1:12" ht="15">
      <c r="A117" s="483">
        <v>5</v>
      </c>
      <c r="B117" s="503" t="s">
        <v>1633</v>
      </c>
      <c r="C117" s="503"/>
      <c r="D117" s="503" t="s">
        <v>1674</v>
      </c>
      <c r="E117" s="503" t="s">
        <v>1730</v>
      </c>
      <c r="F117" s="598">
        <v>300</v>
      </c>
      <c r="G117" s="503" t="s">
        <v>1717</v>
      </c>
      <c r="H117" s="508">
        <v>9000</v>
      </c>
      <c r="I117" s="504" t="s">
        <v>682</v>
      </c>
      <c r="J117" s="504"/>
      <c r="K117" s="450"/>
      <c r="L117" s="452"/>
    </row>
    <row r="118" spans="1:12" ht="15">
      <c r="A118" s="483">
        <v>6</v>
      </c>
      <c r="B118" s="503" t="s">
        <v>1634</v>
      </c>
      <c r="C118" s="503" t="s">
        <v>1635</v>
      </c>
      <c r="D118" s="503" t="s">
        <v>1675</v>
      </c>
      <c r="E118" s="503" t="s">
        <v>1731</v>
      </c>
      <c r="F118" s="598">
        <v>2000</v>
      </c>
      <c r="G118" s="503" t="s">
        <v>1716</v>
      </c>
      <c r="H118" s="508">
        <v>20000</v>
      </c>
      <c r="I118" s="504"/>
      <c r="J118" s="504"/>
      <c r="K118" s="450"/>
      <c r="L118" s="452"/>
    </row>
    <row r="119" spans="1:12" ht="15">
      <c r="A119" s="483">
        <v>7</v>
      </c>
      <c r="B119" s="503" t="s">
        <v>51</v>
      </c>
      <c r="C119" s="503" t="s">
        <v>52</v>
      </c>
      <c r="D119" s="503" t="s">
        <v>1676</v>
      </c>
      <c r="E119" s="503" t="s">
        <v>1694</v>
      </c>
      <c r="F119" s="598">
        <v>1000</v>
      </c>
      <c r="G119" s="503" t="s">
        <v>18</v>
      </c>
      <c r="H119" s="508">
        <v>80000</v>
      </c>
      <c r="I119" s="504"/>
      <c r="J119" s="504" t="s">
        <v>682</v>
      </c>
      <c r="K119" s="450" t="s">
        <v>682</v>
      </c>
      <c r="L119" s="452">
        <f>H119+H121+H125+H129+H132+H133+H139</f>
        <v>249000</v>
      </c>
    </row>
    <row r="120" spans="1:12" ht="15">
      <c r="A120" s="483">
        <v>8</v>
      </c>
      <c r="B120" s="503" t="s">
        <v>1636</v>
      </c>
      <c r="C120" s="503" t="s">
        <v>1637</v>
      </c>
      <c r="D120" s="503" t="s">
        <v>1677</v>
      </c>
      <c r="E120" s="503" t="s">
        <v>1695</v>
      </c>
      <c r="F120" s="598">
        <v>500</v>
      </c>
      <c r="G120" s="503" t="s">
        <v>1716</v>
      </c>
      <c r="H120" s="508">
        <v>6000</v>
      </c>
      <c r="I120" s="504" t="s">
        <v>682</v>
      </c>
      <c r="J120" s="504"/>
      <c r="K120" s="450"/>
      <c r="L120" s="452"/>
    </row>
    <row r="121" spans="1:12" ht="15">
      <c r="A121" s="483">
        <v>9</v>
      </c>
      <c r="B121" s="503" t="s">
        <v>1638</v>
      </c>
      <c r="C121" s="503" t="s">
        <v>1639</v>
      </c>
      <c r="D121" s="503" t="s">
        <v>1678</v>
      </c>
      <c r="E121" s="503" t="s">
        <v>1696</v>
      </c>
      <c r="F121" s="598">
        <v>150</v>
      </c>
      <c r="G121" s="503" t="s">
        <v>1716</v>
      </c>
      <c r="H121" s="508">
        <v>8000</v>
      </c>
      <c r="I121" s="504" t="s">
        <v>682</v>
      </c>
      <c r="J121" s="504"/>
      <c r="K121" s="450"/>
      <c r="L121" s="452"/>
    </row>
    <row r="122" spans="1:12" ht="15">
      <c r="A122" s="483">
        <v>10</v>
      </c>
      <c r="B122" s="503" t="s">
        <v>1640</v>
      </c>
      <c r="C122" s="503" t="s">
        <v>1641</v>
      </c>
      <c r="D122" s="503" t="s">
        <v>1679</v>
      </c>
      <c r="E122" s="503" t="s">
        <v>1697</v>
      </c>
      <c r="F122" s="598">
        <v>20</v>
      </c>
      <c r="G122" s="503" t="s">
        <v>18</v>
      </c>
      <c r="H122" s="508">
        <v>30000</v>
      </c>
      <c r="I122" s="504" t="s">
        <v>682</v>
      </c>
      <c r="J122" s="504"/>
      <c r="K122" s="450"/>
      <c r="L122" s="452"/>
    </row>
    <row r="123" spans="1:12" ht="15">
      <c r="A123" s="483">
        <v>11</v>
      </c>
      <c r="B123" s="503" t="s">
        <v>1642</v>
      </c>
      <c r="C123" s="503" t="s">
        <v>1643</v>
      </c>
      <c r="D123" s="503" t="s">
        <v>1680</v>
      </c>
      <c r="E123" s="503" t="s">
        <v>1698</v>
      </c>
      <c r="F123" s="598">
        <v>100</v>
      </c>
      <c r="G123" s="503" t="s">
        <v>1718</v>
      </c>
      <c r="H123" s="508">
        <v>40000</v>
      </c>
      <c r="I123" s="504" t="s">
        <v>682</v>
      </c>
      <c r="J123" s="504"/>
      <c r="K123" s="450" t="s">
        <v>682</v>
      </c>
      <c r="L123" s="452" t="e">
        <f>H123+H125+H129+H133+H136+H137+#REF!</f>
        <v>#REF!</v>
      </c>
    </row>
    <row r="124" spans="1:12" ht="15">
      <c r="A124" s="483">
        <v>12</v>
      </c>
      <c r="B124" s="503" t="s">
        <v>1644</v>
      </c>
      <c r="C124" s="503" t="s">
        <v>1645</v>
      </c>
      <c r="D124" s="503" t="s">
        <v>1681</v>
      </c>
      <c r="E124" s="503" t="s">
        <v>1699</v>
      </c>
      <c r="F124" s="598">
        <v>500</v>
      </c>
      <c r="G124" s="503" t="s">
        <v>1719</v>
      </c>
      <c r="H124" s="508">
        <v>60000</v>
      </c>
      <c r="I124" s="504" t="s">
        <v>682</v>
      </c>
      <c r="J124" s="504"/>
      <c r="K124" s="450"/>
      <c r="L124" s="452"/>
    </row>
    <row r="125" spans="1:12" ht="15">
      <c r="A125" s="483">
        <v>13</v>
      </c>
      <c r="B125" s="503" t="s">
        <v>1646</v>
      </c>
      <c r="C125" s="503" t="s">
        <v>1647</v>
      </c>
      <c r="D125" s="503" t="s">
        <v>1681</v>
      </c>
      <c r="E125" s="503" t="s">
        <v>1700</v>
      </c>
      <c r="F125" s="598">
        <v>500</v>
      </c>
      <c r="G125" s="503" t="s">
        <v>1719</v>
      </c>
      <c r="H125" s="508">
        <v>60000</v>
      </c>
      <c r="I125" s="504" t="s">
        <v>682</v>
      </c>
      <c r="J125" s="504"/>
      <c r="K125" s="450"/>
      <c r="L125" s="452"/>
    </row>
    <row r="126" spans="1:12" ht="15">
      <c r="A126" s="483">
        <v>14</v>
      </c>
      <c r="B126" s="503" t="s">
        <v>1648</v>
      </c>
      <c r="C126" s="503" t="s">
        <v>1649</v>
      </c>
      <c r="D126" s="503" t="s">
        <v>1681</v>
      </c>
      <c r="E126" s="503" t="s">
        <v>1701</v>
      </c>
      <c r="F126" s="598">
        <v>4000</v>
      </c>
      <c r="G126" s="503" t="s">
        <v>1719</v>
      </c>
      <c r="H126" s="508">
        <v>70000</v>
      </c>
      <c r="I126" s="504"/>
      <c r="J126" s="504" t="s">
        <v>682</v>
      </c>
      <c r="K126" s="450"/>
      <c r="L126" s="452" t="e">
        <f>H126+H128+H132+H136+H139+H140+#REF!</f>
        <v>#REF!</v>
      </c>
    </row>
    <row r="127" spans="1:12" ht="15">
      <c r="A127" s="483">
        <v>15</v>
      </c>
      <c r="B127" s="503" t="s">
        <v>71</v>
      </c>
      <c r="C127" s="503" t="s">
        <v>72</v>
      </c>
      <c r="D127" s="503" t="s">
        <v>1682</v>
      </c>
      <c r="E127" s="503" t="s">
        <v>1702</v>
      </c>
      <c r="F127" s="598">
        <v>1000</v>
      </c>
      <c r="G127" s="503" t="s">
        <v>1720</v>
      </c>
      <c r="H127" s="508">
        <v>25000</v>
      </c>
      <c r="I127" s="504"/>
      <c r="J127" s="504" t="s">
        <v>682</v>
      </c>
      <c r="K127" s="450"/>
      <c r="L127" s="452" t="e">
        <f>H127+H129+H133+H137+H140+#REF!+#REF!</f>
        <v>#REF!</v>
      </c>
    </row>
    <row r="128" spans="1:12" ht="15">
      <c r="A128" s="483">
        <v>16</v>
      </c>
      <c r="B128" s="503" t="s">
        <v>1650</v>
      </c>
      <c r="C128" s="503" t="s">
        <v>1651</v>
      </c>
      <c r="D128" s="503" t="s">
        <v>1683</v>
      </c>
      <c r="E128" s="503" t="s">
        <v>1703</v>
      </c>
      <c r="F128" s="598">
        <v>500</v>
      </c>
      <c r="G128" s="503" t="s">
        <v>1721</v>
      </c>
      <c r="H128" s="508">
        <v>10000</v>
      </c>
      <c r="I128" s="504" t="s">
        <v>682</v>
      </c>
      <c r="J128" s="504"/>
      <c r="K128" s="450"/>
      <c r="L128" s="451"/>
    </row>
    <row r="129" spans="1:12" ht="15">
      <c r="A129" s="483">
        <v>17</v>
      </c>
      <c r="B129" s="503" t="s">
        <v>1652</v>
      </c>
      <c r="C129" s="503" t="s">
        <v>1653</v>
      </c>
      <c r="D129" s="503" t="s">
        <v>1684</v>
      </c>
      <c r="E129" s="503" t="s">
        <v>1704</v>
      </c>
      <c r="F129" s="598">
        <v>500</v>
      </c>
      <c r="G129" s="503" t="s">
        <v>1729</v>
      </c>
      <c r="H129" s="508">
        <v>6000</v>
      </c>
      <c r="I129" s="504" t="s">
        <v>682</v>
      </c>
      <c r="J129" s="504"/>
      <c r="K129" s="450"/>
      <c r="L129" s="451"/>
    </row>
    <row r="130" spans="1:12" ht="15">
      <c r="A130" s="483">
        <v>18</v>
      </c>
      <c r="B130" s="503" t="s">
        <v>1654</v>
      </c>
      <c r="C130" s="503" t="s">
        <v>1655</v>
      </c>
      <c r="D130" s="503" t="s">
        <v>1685</v>
      </c>
      <c r="E130" s="503" t="s">
        <v>1705</v>
      </c>
      <c r="F130" s="598">
        <v>400</v>
      </c>
      <c r="G130" s="503" t="s">
        <v>1722</v>
      </c>
      <c r="H130" s="508">
        <v>6000</v>
      </c>
      <c r="I130" s="504" t="s">
        <v>682</v>
      </c>
      <c r="J130" s="504"/>
      <c r="K130" s="450"/>
      <c r="L130" s="451"/>
    </row>
    <row r="131" spans="1:12" ht="51">
      <c r="A131" s="483">
        <v>19</v>
      </c>
      <c r="B131" s="503" t="s">
        <v>1656</v>
      </c>
      <c r="C131" s="503" t="s">
        <v>1657</v>
      </c>
      <c r="D131" s="503" t="s">
        <v>1686</v>
      </c>
      <c r="E131" s="502" t="s">
        <v>1728</v>
      </c>
      <c r="F131" s="598">
        <v>200</v>
      </c>
      <c r="G131" s="503" t="s">
        <v>1723</v>
      </c>
      <c r="H131" s="508">
        <v>16000</v>
      </c>
      <c r="I131" s="504" t="s">
        <v>682</v>
      </c>
      <c r="J131" s="504"/>
      <c r="K131" s="450"/>
      <c r="L131" s="451"/>
    </row>
    <row r="132" spans="1:12" ht="15">
      <c r="A132" s="483">
        <v>20</v>
      </c>
      <c r="B132" s="503" t="s">
        <v>1658</v>
      </c>
      <c r="C132" s="503" t="s">
        <v>1659</v>
      </c>
      <c r="D132" s="503" t="s">
        <v>1687</v>
      </c>
      <c r="E132" s="503" t="s">
        <v>1706</v>
      </c>
      <c r="F132" s="598">
        <v>300</v>
      </c>
      <c r="G132" s="503" t="s">
        <v>1724</v>
      </c>
      <c r="H132" s="508">
        <v>5000</v>
      </c>
      <c r="I132" s="504" t="s">
        <v>682</v>
      </c>
      <c r="J132" s="504"/>
      <c r="K132" s="450"/>
      <c r="L132" s="451"/>
    </row>
    <row r="133" spans="1:12" ht="15">
      <c r="A133" s="483">
        <v>21</v>
      </c>
      <c r="B133" s="503" t="s">
        <v>1660</v>
      </c>
      <c r="C133" s="503" t="s">
        <v>1661</v>
      </c>
      <c r="D133" s="503" t="s">
        <v>1688</v>
      </c>
      <c r="E133" s="503" t="s">
        <v>1707</v>
      </c>
      <c r="F133" s="598">
        <v>5000</v>
      </c>
      <c r="G133" s="503" t="s">
        <v>18</v>
      </c>
      <c r="H133" s="508">
        <v>80000</v>
      </c>
      <c r="I133" s="504"/>
      <c r="J133" s="504" t="s">
        <v>682</v>
      </c>
      <c r="K133" s="450" t="s">
        <v>682</v>
      </c>
      <c r="L133" s="452">
        <f>H133</f>
        <v>80000</v>
      </c>
    </row>
    <row r="134" spans="1:12" ht="15">
      <c r="A134" s="483">
        <v>22</v>
      </c>
      <c r="B134" s="503" t="s">
        <v>1662</v>
      </c>
      <c r="C134" s="503" t="s">
        <v>87</v>
      </c>
      <c r="D134" s="503" t="s">
        <v>1688</v>
      </c>
      <c r="E134" s="503" t="s">
        <v>1708</v>
      </c>
      <c r="F134" s="598">
        <v>200</v>
      </c>
      <c r="G134" s="503" t="s">
        <v>1725</v>
      </c>
      <c r="H134" s="508">
        <v>70000</v>
      </c>
      <c r="I134" s="504"/>
      <c r="J134" s="504" t="s">
        <v>682</v>
      </c>
      <c r="K134" s="450" t="s">
        <v>682</v>
      </c>
      <c r="L134" s="451"/>
    </row>
    <row r="135" spans="1:12" ht="15">
      <c r="A135" s="483">
        <v>23</v>
      </c>
      <c r="B135" s="503" t="s">
        <v>1662</v>
      </c>
      <c r="C135" s="503" t="s">
        <v>1663</v>
      </c>
      <c r="D135" s="503" t="s">
        <v>1687</v>
      </c>
      <c r="E135" s="503" t="s">
        <v>1709</v>
      </c>
      <c r="F135" s="598">
        <v>500</v>
      </c>
      <c r="G135" s="503" t="s">
        <v>1726</v>
      </c>
      <c r="H135" s="508">
        <v>50000</v>
      </c>
      <c r="I135" s="504"/>
      <c r="J135" s="504" t="s">
        <v>682</v>
      </c>
      <c r="K135" s="450"/>
      <c r="L135" s="451"/>
    </row>
    <row r="136" spans="1:12" ht="15">
      <c r="A136" s="483">
        <v>24</v>
      </c>
      <c r="B136" s="503" t="s">
        <v>1664</v>
      </c>
      <c r="C136" s="503" t="s">
        <v>1665</v>
      </c>
      <c r="D136" s="503" t="s">
        <v>1688</v>
      </c>
      <c r="E136" s="503" t="s">
        <v>1710</v>
      </c>
      <c r="F136" s="598">
        <v>400</v>
      </c>
      <c r="G136" s="503" t="s">
        <v>1726</v>
      </c>
      <c r="H136" s="508">
        <v>30000</v>
      </c>
      <c r="I136" s="504"/>
      <c r="J136" s="504" t="s">
        <v>682</v>
      </c>
      <c r="K136" s="450"/>
      <c r="L136" s="451"/>
    </row>
    <row r="137" spans="1:12" ht="15">
      <c r="A137" s="483">
        <v>25</v>
      </c>
      <c r="B137" s="503" t="s">
        <v>92</v>
      </c>
      <c r="C137" s="503" t="s">
        <v>1666</v>
      </c>
      <c r="D137" s="503" t="s">
        <v>1688</v>
      </c>
      <c r="E137" s="503" t="s">
        <v>1711</v>
      </c>
      <c r="F137" s="598">
        <v>500</v>
      </c>
      <c r="G137" s="503" t="s">
        <v>1727</v>
      </c>
      <c r="H137" s="508">
        <v>60000</v>
      </c>
      <c r="I137" s="504"/>
      <c r="J137" s="504" t="s">
        <v>682</v>
      </c>
      <c r="K137" s="450" t="s">
        <v>682</v>
      </c>
      <c r="L137" s="451"/>
    </row>
    <row r="138" spans="1:12" ht="15">
      <c r="A138" s="483">
        <v>26</v>
      </c>
      <c r="B138" s="503" t="s">
        <v>1667</v>
      </c>
      <c r="C138" s="503"/>
      <c r="D138" s="503" t="s">
        <v>1689</v>
      </c>
      <c r="E138" s="503" t="s">
        <v>1712</v>
      </c>
      <c r="F138" s="598">
        <v>250</v>
      </c>
      <c r="G138" s="503" t="s">
        <v>1727</v>
      </c>
      <c r="H138" s="508">
        <v>15000</v>
      </c>
      <c r="I138" s="504"/>
      <c r="J138" s="504" t="s">
        <v>682</v>
      </c>
      <c r="K138" s="450"/>
      <c r="L138" s="451"/>
    </row>
    <row r="139" spans="1:12" ht="15">
      <c r="A139" s="483">
        <v>27</v>
      </c>
      <c r="B139" s="503" t="s">
        <v>1668</v>
      </c>
      <c r="C139" s="503"/>
      <c r="D139" s="503" t="s">
        <v>1690</v>
      </c>
      <c r="E139" s="503" t="s">
        <v>1713</v>
      </c>
      <c r="F139" s="598">
        <v>100</v>
      </c>
      <c r="G139" s="503" t="s">
        <v>18</v>
      </c>
      <c r="H139" s="508">
        <v>10000</v>
      </c>
      <c r="I139" s="504"/>
      <c r="J139" s="504" t="s">
        <v>682</v>
      </c>
      <c r="K139" s="450"/>
      <c r="L139" s="451"/>
    </row>
    <row r="140" spans="1:12" ht="15">
      <c r="A140" s="483">
        <v>28</v>
      </c>
      <c r="B140" s="503" t="s">
        <v>1669</v>
      </c>
      <c r="C140" s="503" t="s">
        <v>1670</v>
      </c>
      <c r="D140" s="503" t="s">
        <v>1691</v>
      </c>
      <c r="E140" s="503" t="s">
        <v>1714</v>
      </c>
      <c r="F140" s="598">
        <v>200</v>
      </c>
      <c r="G140" s="492" t="s">
        <v>18</v>
      </c>
      <c r="H140" s="508">
        <v>10000</v>
      </c>
      <c r="I140" s="504" t="s">
        <v>682</v>
      </c>
      <c r="J140" s="504"/>
      <c r="K140" s="450"/>
      <c r="L140" s="451"/>
    </row>
    <row r="141" spans="1:12" ht="15">
      <c r="A141" s="479" t="s">
        <v>154</v>
      </c>
      <c r="B141" s="480" t="s">
        <v>155</v>
      </c>
      <c r="C141" s="480"/>
      <c r="D141" s="481"/>
      <c r="E141" s="479"/>
      <c r="F141" s="482">
        <f>SUM(F142:F167)</f>
        <v>7450</v>
      </c>
      <c r="G141" s="480"/>
      <c r="H141" s="507">
        <f>SUM(H142:H167)</f>
        <v>903000</v>
      </c>
      <c r="I141" s="448">
        <f>COUNTIF(I142:I167,"x")</f>
        <v>7</v>
      </c>
      <c r="J141" s="448">
        <f>COUNTIF(J142:J167,"x")</f>
        <v>19</v>
      </c>
      <c r="K141" s="448">
        <f>COUNTIF(K142:K167,"x")</f>
        <v>13</v>
      </c>
      <c r="L141" s="453">
        <f>SUM(L142:L163)</f>
        <v>421000</v>
      </c>
    </row>
    <row r="142" spans="1:12" ht="15">
      <c r="A142" s="509">
        <v>1</v>
      </c>
      <c r="B142" s="503" t="s">
        <v>1732</v>
      </c>
      <c r="C142" s="503" t="s">
        <v>1733</v>
      </c>
      <c r="D142" s="503" t="s">
        <v>1734</v>
      </c>
      <c r="E142" s="503" t="s">
        <v>1735</v>
      </c>
      <c r="F142" s="598">
        <v>600</v>
      </c>
      <c r="G142" s="503" t="s">
        <v>1811</v>
      </c>
      <c r="H142" s="508">
        <v>100000</v>
      </c>
      <c r="I142" s="504" t="s">
        <v>682</v>
      </c>
      <c r="J142" s="504"/>
      <c r="K142" s="504" t="s">
        <v>682</v>
      </c>
      <c r="L142" s="452">
        <f>H142</f>
        <v>100000</v>
      </c>
    </row>
    <row r="143" spans="1:12" ht="15">
      <c r="A143" s="509">
        <v>2</v>
      </c>
      <c r="B143" s="503" t="s">
        <v>1736</v>
      </c>
      <c r="C143" s="503" t="s">
        <v>1737</v>
      </c>
      <c r="D143" s="503" t="s">
        <v>1738</v>
      </c>
      <c r="E143" s="503" t="s">
        <v>1739</v>
      </c>
      <c r="F143" s="598">
        <v>600</v>
      </c>
      <c r="G143" s="503" t="s">
        <v>1811</v>
      </c>
      <c r="H143" s="508">
        <v>150000</v>
      </c>
      <c r="I143" s="504"/>
      <c r="J143" s="504" t="s">
        <v>682</v>
      </c>
      <c r="K143" s="504" t="s">
        <v>682</v>
      </c>
      <c r="L143" s="452">
        <f>H143</f>
        <v>150000</v>
      </c>
    </row>
    <row r="144" spans="1:12" ht="15">
      <c r="A144" s="509">
        <v>3</v>
      </c>
      <c r="B144" s="503" t="s">
        <v>1740</v>
      </c>
      <c r="C144" s="503"/>
      <c r="D144" s="503" t="s">
        <v>1741</v>
      </c>
      <c r="E144" s="503" t="s">
        <v>1742</v>
      </c>
      <c r="F144" s="598">
        <v>100</v>
      </c>
      <c r="G144" s="503" t="s">
        <v>1811</v>
      </c>
      <c r="H144" s="508">
        <v>1000</v>
      </c>
      <c r="I144" s="504" t="s">
        <v>682</v>
      </c>
      <c r="J144" s="504"/>
      <c r="K144" s="504" t="s">
        <v>682</v>
      </c>
      <c r="L144" s="452">
        <f>H144</f>
        <v>1000</v>
      </c>
    </row>
    <row r="145" spans="1:12" ht="15">
      <c r="A145" s="509">
        <v>4</v>
      </c>
      <c r="B145" s="503" t="s">
        <v>1743</v>
      </c>
      <c r="C145" s="503" t="s">
        <v>1743</v>
      </c>
      <c r="D145" s="503" t="s">
        <v>1744</v>
      </c>
      <c r="E145" s="503"/>
      <c r="F145" s="598">
        <v>300</v>
      </c>
      <c r="G145" s="503" t="s">
        <v>292</v>
      </c>
      <c r="H145" s="508">
        <v>15000</v>
      </c>
      <c r="I145" s="504"/>
      <c r="J145" s="504" t="s">
        <v>682</v>
      </c>
      <c r="K145" s="504"/>
      <c r="L145" s="452"/>
    </row>
    <row r="146" spans="1:12" ht="15">
      <c r="A146" s="509">
        <v>5</v>
      </c>
      <c r="B146" s="503" t="s">
        <v>1745</v>
      </c>
      <c r="C146" s="503" t="s">
        <v>1745</v>
      </c>
      <c r="D146" s="503" t="s">
        <v>1744</v>
      </c>
      <c r="E146" s="503"/>
      <c r="F146" s="598">
        <v>300</v>
      </c>
      <c r="G146" s="503" t="s">
        <v>292</v>
      </c>
      <c r="H146" s="508">
        <v>15000</v>
      </c>
      <c r="I146" s="504"/>
      <c r="J146" s="504" t="s">
        <v>682</v>
      </c>
      <c r="K146" s="504" t="s">
        <v>682</v>
      </c>
      <c r="L146" s="452">
        <f>H146</f>
        <v>15000</v>
      </c>
    </row>
    <row r="147" spans="1:12" ht="15">
      <c r="A147" s="509">
        <v>6</v>
      </c>
      <c r="B147" s="503" t="s">
        <v>656</v>
      </c>
      <c r="C147" s="503" t="s">
        <v>1746</v>
      </c>
      <c r="D147" s="503" t="s">
        <v>194</v>
      </c>
      <c r="E147" s="503"/>
      <c r="F147" s="598">
        <v>300</v>
      </c>
      <c r="G147" s="503" t="s">
        <v>292</v>
      </c>
      <c r="H147" s="508">
        <v>30000</v>
      </c>
      <c r="I147" s="504"/>
      <c r="J147" s="504" t="s">
        <v>682</v>
      </c>
      <c r="K147" s="504" t="s">
        <v>682</v>
      </c>
      <c r="L147" s="452">
        <f>H147</f>
        <v>30000</v>
      </c>
    </row>
    <row r="148" spans="1:12" ht="15">
      <c r="A148" s="509">
        <v>7</v>
      </c>
      <c r="B148" s="503" t="s">
        <v>1747</v>
      </c>
      <c r="C148" s="503" t="s">
        <v>202</v>
      </c>
      <c r="D148" s="503" t="s">
        <v>1748</v>
      </c>
      <c r="E148" s="503" t="s">
        <v>1749</v>
      </c>
      <c r="F148" s="598">
        <v>350</v>
      </c>
      <c r="G148" s="503" t="s">
        <v>1811</v>
      </c>
      <c r="H148" s="508">
        <v>60000</v>
      </c>
      <c r="I148" s="504" t="s">
        <v>682</v>
      </c>
      <c r="J148" s="504"/>
      <c r="K148" s="504" t="s">
        <v>682</v>
      </c>
      <c r="L148" s="452">
        <f>H148</f>
        <v>60000</v>
      </c>
    </row>
    <row r="149" spans="1:12" ht="15">
      <c r="A149" s="509">
        <v>8</v>
      </c>
      <c r="B149" s="503" t="s">
        <v>1750</v>
      </c>
      <c r="C149" s="503" t="s">
        <v>1751</v>
      </c>
      <c r="D149" s="503" t="s">
        <v>1752</v>
      </c>
      <c r="E149" s="503" t="s">
        <v>1753</v>
      </c>
      <c r="F149" s="598">
        <v>300</v>
      </c>
      <c r="G149" s="503" t="s">
        <v>1812</v>
      </c>
      <c r="H149" s="508">
        <v>30000</v>
      </c>
      <c r="I149" s="504" t="s">
        <v>682</v>
      </c>
      <c r="J149" s="504"/>
      <c r="K149" s="504" t="s">
        <v>682</v>
      </c>
      <c r="L149" s="452">
        <f>H149</f>
        <v>30000</v>
      </c>
    </row>
    <row r="150" spans="1:12" ht="15">
      <c r="A150" s="509">
        <v>9</v>
      </c>
      <c r="B150" s="503" t="s">
        <v>1754</v>
      </c>
      <c r="C150" s="503" t="s">
        <v>205</v>
      </c>
      <c r="D150" s="503" t="s">
        <v>206</v>
      </c>
      <c r="E150" s="503" t="s">
        <v>1755</v>
      </c>
      <c r="F150" s="598">
        <v>300</v>
      </c>
      <c r="G150" s="503" t="s">
        <v>1811</v>
      </c>
      <c r="H150" s="508">
        <v>40000</v>
      </c>
      <c r="I150" s="504"/>
      <c r="J150" s="504" t="s">
        <v>682</v>
      </c>
      <c r="K150" s="504" t="s">
        <v>682</v>
      </c>
      <c r="L150" s="452"/>
    </row>
    <row r="151" spans="1:12" ht="15">
      <c r="A151" s="509">
        <v>10</v>
      </c>
      <c r="B151" s="503" t="s">
        <v>749</v>
      </c>
      <c r="C151" s="503" t="s">
        <v>208</v>
      </c>
      <c r="D151" s="503" t="s">
        <v>206</v>
      </c>
      <c r="E151" s="503" t="s">
        <v>1756</v>
      </c>
      <c r="F151" s="598">
        <v>300</v>
      </c>
      <c r="G151" s="503" t="s">
        <v>1811</v>
      </c>
      <c r="H151" s="508">
        <v>15000</v>
      </c>
      <c r="I151" s="504"/>
      <c r="J151" s="504" t="s">
        <v>682</v>
      </c>
      <c r="K151" s="504"/>
      <c r="L151" s="452"/>
    </row>
    <row r="152" spans="1:12" ht="15">
      <c r="A152" s="509">
        <v>11</v>
      </c>
      <c r="B152" s="503" t="s">
        <v>1757</v>
      </c>
      <c r="C152" s="503" t="s">
        <v>1758</v>
      </c>
      <c r="D152" s="503" t="s">
        <v>1759</v>
      </c>
      <c r="E152" s="503" t="s">
        <v>1760</v>
      </c>
      <c r="F152" s="598">
        <v>300</v>
      </c>
      <c r="G152" s="503" t="s">
        <v>292</v>
      </c>
      <c r="H152" s="508">
        <v>20000</v>
      </c>
      <c r="I152" s="504"/>
      <c r="J152" s="504" t="s">
        <v>682</v>
      </c>
      <c r="K152" s="504" t="s">
        <v>682</v>
      </c>
      <c r="L152" s="452">
        <f>H152</f>
        <v>20000</v>
      </c>
    </row>
    <row r="153" spans="1:12" ht="15">
      <c r="A153" s="509">
        <v>12</v>
      </c>
      <c r="B153" s="503" t="s">
        <v>1761</v>
      </c>
      <c r="C153" s="503" t="s">
        <v>1762</v>
      </c>
      <c r="D153" s="503" t="s">
        <v>1759</v>
      </c>
      <c r="E153" s="503"/>
      <c r="F153" s="598">
        <v>200</v>
      </c>
      <c r="G153" s="503" t="s">
        <v>1811</v>
      </c>
      <c r="H153" s="508">
        <v>20000</v>
      </c>
      <c r="I153" s="504" t="s">
        <v>682</v>
      </c>
      <c r="J153" s="504"/>
      <c r="K153" s="504"/>
      <c r="L153" s="452"/>
    </row>
    <row r="154" spans="1:12" ht="15">
      <c r="A154" s="509">
        <v>13</v>
      </c>
      <c r="B154" s="503" t="s">
        <v>1763</v>
      </c>
      <c r="C154" s="503"/>
      <c r="D154" s="503" t="s">
        <v>1759</v>
      </c>
      <c r="E154" s="503"/>
      <c r="F154" s="598">
        <v>200</v>
      </c>
      <c r="G154" s="503" t="s">
        <v>1811</v>
      </c>
      <c r="H154" s="508">
        <v>20000</v>
      </c>
      <c r="I154" s="504" t="s">
        <v>682</v>
      </c>
      <c r="J154" s="504"/>
      <c r="K154" s="504"/>
      <c r="L154" s="452"/>
    </row>
    <row r="155" spans="1:12" ht="15">
      <c r="A155" s="509">
        <v>14</v>
      </c>
      <c r="B155" s="503" t="s">
        <v>1764</v>
      </c>
      <c r="C155" s="503"/>
      <c r="D155" s="503" t="s">
        <v>176</v>
      </c>
      <c r="E155" s="503" t="s">
        <v>1765</v>
      </c>
      <c r="F155" s="598">
        <v>200</v>
      </c>
      <c r="G155" s="503" t="s">
        <v>1811</v>
      </c>
      <c r="H155" s="508">
        <v>30000</v>
      </c>
      <c r="I155" s="504" t="s">
        <v>682</v>
      </c>
      <c r="J155" s="504"/>
      <c r="K155" s="504"/>
      <c r="L155" s="452"/>
    </row>
    <row r="156" spans="1:12" ht="15">
      <c r="A156" s="509">
        <v>15</v>
      </c>
      <c r="B156" s="503" t="s">
        <v>1766</v>
      </c>
      <c r="C156" s="503" t="s">
        <v>1767</v>
      </c>
      <c r="D156" s="503" t="s">
        <v>1768</v>
      </c>
      <c r="E156" s="503" t="s">
        <v>1769</v>
      </c>
      <c r="F156" s="598">
        <v>400</v>
      </c>
      <c r="G156" s="503" t="s">
        <v>1813</v>
      </c>
      <c r="H156" s="508">
        <v>45000</v>
      </c>
      <c r="I156" s="504"/>
      <c r="J156" s="504" t="s">
        <v>682</v>
      </c>
      <c r="K156" s="504"/>
      <c r="L156" s="452"/>
    </row>
    <row r="157" spans="1:12" ht="15">
      <c r="A157" s="509">
        <v>16</v>
      </c>
      <c r="B157" s="503" t="s">
        <v>1770</v>
      </c>
      <c r="C157" s="503" t="s">
        <v>1771</v>
      </c>
      <c r="D157" s="503" t="s">
        <v>1772</v>
      </c>
      <c r="E157" s="503" t="s">
        <v>1773</v>
      </c>
      <c r="F157" s="598">
        <v>400</v>
      </c>
      <c r="G157" s="503" t="s">
        <v>292</v>
      </c>
      <c r="H157" s="508">
        <v>50000</v>
      </c>
      <c r="I157" s="504"/>
      <c r="J157" s="504" t="s">
        <v>682</v>
      </c>
      <c r="K157" s="504" t="s">
        <v>682</v>
      </c>
      <c r="L157" s="452"/>
    </row>
    <row r="158" spans="1:12" ht="15">
      <c r="A158" s="509">
        <v>17</v>
      </c>
      <c r="B158" s="503" t="s">
        <v>1774</v>
      </c>
      <c r="C158" s="503" t="s">
        <v>1745</v>
      </c>
      <c r="D158" s="503" t="s">
        <v>1775</v>
      </c>
      <c r="E158" s="503" t="s">
        <v>1776</v>
      </c>
      <c r="F158" s="598">
        <v>600</v>
      </c>
      <c r="G158" s="503" t="s">
        <v>1811</v>
      </c>
      <c r="H158" s="508">
        <v>100000</v>
      </c>
      <c r="I158" s="504"/>
      <c r="J158" s="504" t="s">
        <v>682</v>
      </c>
      <c r="K158" s="504" t="s">
        <v>682</v>
      </c>
      <c r="L158" s="452"/>
    </row>
    <row r="159" spans="1:12" ht="15">
      <c r="A159" s="509">
        <v>18</v>
      </c>
      <c r="B159" s="503" t="s">
        <v>1777</v>
      </c>
      <c r="C159" s="503" t="s">
        <v>1778</v>
      </c>
      <c r="D159" s="503" t="s">
        <v>1779</v>
      </c>
      <c r="E159" s="503" t="s">
        <v>1780</v>
      </c>
      <c r="F159" s="598">
        <v>200</v>
      </c>
      <c r="G159" s="503" t="s">
        <v>1811</v>
      </c>
      <c r="H159" s="508">
        <v>30000</v>
      </c>
      <c r="I159" s="504"/>
      <c r="J159" s="504" t="s">
        <v>682</v>
      </c>
      <c r="K159" s="504" t="s">
        <v>682</v>
      </c>
      <c r="L159" s="452"/>
    </row>
    <row r="160" spans="1:12" ht="15">
      <c r="A160" s="509">
        <v>19</v>
      </c>
      <c r="B160" s="503" t="s">
        <v>1781</v>
      </c>
      <c r="C160" s="503" t="s">
        <v>1782</v>
      </c>
      <c r="D160" s="503" t="s">
        <v>1783</v>
      </c>
      <c r="E160" s="503" t="s">
        <v>1784</v>
      </c>
      <c r="F160" s="598">
        <v>200</v>
      </c>
      <c r="G160" s="503" t="s">
        <v>1811</v>
      </c>
      <c r="H160" s="508">
        <v>20000</v>
      </c>
      <c r="I160" s="504"/>
      <c r="J160" s="504" t="s">
        <v>682</v>
      </c>
      <c r="K160" s="504"/>
      <c r="L160" s="452"/>
    </row>
    <row r="161" spans="1:12" ht="15">
      <c r="A161" s="509">
        <v>20</v>
      </c>
      <c r="B161" s="503" t="s">
        <v>1785</v>
      </c>
      <c r="C161" s="503" t="s">
        <v>213</v>
      </c>
      <c r="D161" s="503" t="s">
        <v>1786</v>
      </c>
      <c r="E161" s="503" t="s">
        <v>1787</v>
      </c>
      <c r="F161" s="598">
        <v>200</v>
      </c>
      <c r="G161" s="503" t="s">
        <v>18</v>
      </c>
      <c r="H161" s="508">
        <v>30000</v>
      </c>
      <c r="I161" s="504"/>
      <c r="J161" s="504" t="s">
        <v>682</v>
      </c>
      <c r="K161" s="504"/>
      <c r="L161" s="452"/>
    </row>
    <row r="162" spans="1:12" ht="15">
      <c r="A162" s="509">
        <v>21</v>
      </c>
      <c r="B162" s="503" t="s">
        <v>1788</v>
      </c>
      <c r="C162" s="503" t="s">
        <v>1789</v>
      </c>
      <c r="D162" s="503" t="s">
        <v>1790</v>
      </c>
      <c r="E162" s="503" t="s">
        <v>1791</v>
      </c>
      <c r="F162" s="598">
        <v>100</v>
      </c>
      <c r="G162" s="503" t="s">
        <v>1814</v>
      </c>
      <c r="H162" s="508">
        <v>7000</v>
      </c>
      <c r="I162" s="504"/>
      <c r="J162" s="504" t="s">
        <v>682</v>
      </c>
      <c r="K162" s="504"/>
      <c r="L162" s="452"/>
    </row>
    <row r="163" spans="1:12" ht="15">
      <c r="A163" s="509">
        <v>22</v>
      </c>
      <c r="B163" s="503" t="s">
        <v>1792</v>
      </c>
      <c r="C163" s="503" t="s">
        <v>1793</v>
      </c>
      <c r="D163" s="503" t="s">
        <v>1794</v>
      </c>
      <c r="E163" s="503" t="s">
        <v>1795</v>
      </c>
      <c r="F163" s="598">
        <v>200</v>
      </c>
      <c r="G163" s="503" t="s">
        <v>18</v>
      </c>
      <c r="H163" s="508">
        <v>15000</v>
      </c>
      <c r="I163" s="504"/>
      <c r="J163" s="504" t="s">
        <v>682</v>
      </c>
      <c r="K163" s="504" t="s">
        <v>682</v>
      </c>
      <c r="L163" s="452">
        <f>H163</f>
        <v>15000</v>
      </c>
    </row>
    <row r="164" spans="1:12" ht="15">
      <c r="A164" s="509">
        <v>23</v>
      </c>
      <c r="B164" s="503" t="s">
        <v>1796</v>
      </c>
      <c r="C164" s="503" t="s">
        <v>1797</v>
      </c>
      <c r="D164" s="503" t="s">
        <v>1798</v>
      </c>
      <c r="E164" s="503" t="s">
        <v>1799</v>
      </c>
      <c r="F164" s="598">
        <v>200</v>
      </c>
      <c r="G164" s="503" t="s">
        <v>1811</v>
      </c>
      <c r="H164" s="508">
        <v>10000</v>
      </c>
      <c r="I164" s="504"/>
      <c r="J164" s="504" t="s">
        <v>682</v>
      </c>
      <c r="K164" s="504"/>
      <c r="L164" s="510"/>
    </row>
    <row r="165" spans="1:12" ht="15">
      <c r="A165" s="509">
        <v>24</v>
      </c>
      <c r="B165" s="503" t="s">
        <v>1800</v>
      </c>
      <c r="C165" s="503" t="s">
        <v>1801</v>
      </c>
      <c r="D165" s="503" t="s">
        <v>1802</v>
      </c>
      <c r="E165" s="503" t="s">
        <v>1803</v>
      </c>
      <c r="F165" s="598">
        <v>200</v>
      </c>
      <c r="G165" s="503" t="s">
        <v>1811</v>
      </c>
      <c r="H165" s="508">
        <v>20000</v>
      </c>
      <c r="I165" s="504"/>
      <c r="J165" s="504" t="s">
        <v>682</v>
      </c>
      <c r="K165" s="504"/>
      <c r="L165" s="510"/>
    </row>
    <row r="166" spans="1:12" ht="15">
      <c r="A166" s="509">
        <v>25</v>
      </c>
      <c r="B166" s="503" t="s">
        <v>1804</v>
      </c>
      <c r="C166" s="503" t="s">
        <v>1805</v>
      </c>
      <c r="D166" s="503" t="s">
        <v>1806</v>
      </c>
      <c r="E166" s="503" t="s">
        <v>1807</v>
      </c>
      <c r="F166" s="598">
        <v>200</v>
      </c>
      <c r="G166" s="503" t="s">
        <v>1815</v>
      </c>
      <c r="H166" s="508">
        <v>20000</v>
      </c>
      <c r="I166" s="504"/>
      <c r="J166" s="504" t="s">
        <v>682</v>
      </c>
      <c r="K166" s="504"/>
      <c r="L166" s="510"/>
    </row>
    <row r="167" spans="1:12" ht="15">
      <c r="A167" s="509">
        <v>26</v>
      </c>
      <c r="B167" s="503" t="s">
        <v>1808</v>
      </c>
      <c r="C167" s="503" t="s">
        <v>1808</v>
      </c>
      <c r="D167" s="503" t="s">
        <v>1809</v>
      </c>
      <c r="E167" s="503" t="s">
        <v>1810</v>
      </c>
      <c r="F167" s="598">
        <v>200</v>
      </c>
      <c r="G167" s="503" t="s">
        <v>18</v>
      </c>
      <c r="H167" s="508">
        <v>10000</v>
      </c>
      <c r="I167" s="504"/>
      <c r="J167" s="504" t="s">
        <v>682</v>
      </c>
      <c r="K167" s="504"/>
      <c r="L167" s="510"/>
    </row>
    <row r="168" spans="1:12" ht="15">
      <c r="A168" s="479" t="s">
        <v>215</v>
      </c>
      <c r="B168" s="480" t="s">
        <v>500</v>
      </c>
      <c r="C168" s="480"/>
      <c r="D168" s="481"/>
      <c r="E168" s="479"/>
      <c r="F168" s="482">
        <f>SUM(F169:F228)</f>
        <v>172300</v>
      </c>
      <c r="G168" s="480"/>
      <c r="H168" s="507">
        <f>SUM(H169:H228)</f>
        <v>1568900</v>
      </c>
      <c r="I168" s="454">
        <f>COUNTIF(I169:I228,"x")</f>
        <v>0</v>
      </c>
      <c r="J168" s="454">
        <f>COUNTIF(J169:J228,"x")</f>
        <v>60</v>
      </c>
      <c r="K168" s="454">
        <f>COUNTIF(K169:K228,"x")</f>
        <v>12</v>
      </c>
      <c r="L168" s="453">
        <f>SUM(L208:L228)</f>
        <v>22000</v>
      </c>
    </row>
    <row r="169" spans="1:12" ht="15">
      <c r="A169" s="492">
        <v>1</v>
      </c>
      <c r="B169" s="484" t="s">
        <v>1079</v>
      </c>
      <c r="C169" s="489" t="s">
        <v>1080</v>
      </c>
      <c r="D169" s="489" t="s">
        <v>1081</v>
      </c>
      <c r="E169" s="511" t="s">
        <v>1591</v>
      </c>
      <c r="F169" s="597">
        <v>300</v>
      </c>
      <c r="G169" s="489" t="s">
        <v>1210</v>
      </c>
      <c r="H169" s="490">
        <v>10000</v>
      </c>
      <c r="I169" s="512"/>
      <c r="J169" s="513" t="s">
        <v>682</v>
      </c>
      <c r="K169" s="450"/>
      <c r="L169" s="510"/>
    </row>
    <row r="170" spans="1:12" ht="15">
      <c r="A170" s="492">
        <v>2</v>
      </c>
      <c r="B170" s="484" t="s">
        <v>1082</v>
      </c>
      <c r="C170" s="489" t="s">
        <v>1083</v>
      </c>
      <c r="D170" s="489" t="s">
        <v>1084</v>
      </c>
      <c r="E170" s="511" t="s">
        <v>1592</v>
      </c>
      <c r="F170" s="597">
        <v>500</v>
      </c>
      <c r="G170" s="489" t="s">
        <v>1210</v>
      </c>
      <c r="H170" s="490">
        <v>100000</v>
      </c>
      <c r="I170" s="512"/>
      <c r="J170" s="513" t="s">
        <v>682</v>
      </c>
      <c r="K170" s="450"/>
      <c r="L170" s="510"/>
    </row>
    <row r="171" spans="1:12" ht="15">
      <c r="A171" s="492">
        <v>3</v>
      </c>
      <c r="B171" s="484" t="s">
        <v>1085</v>
      </c>
      <c r="C171" s="489" t="s">
        <v>1086</v>
      </c>
      <c r="D171" s="489" t="s">
        <v>1084</v>
      </c>
      <c r="E171" s="511" t="s">
        <v>1596</v>
      </c>
      <c r="F171" s="597">
        <v>300</v>
      </c>
      <c r="G171" s="489" t="s">
        <v>1210</v>
      </c>
      <c r="H171" s="490">
        <v>50000</v>
      </c>
      <c r="I171" s="512"/>
      <c r="J171" s="513" t="s">
        <v>682</v>
      </c>
      <c r="K171" s="450"/>
      <c r="L171" s="510"/>
    </row>
    <row r="172" spans="1:12" ht="15">
      <c r="A172" s="492">
        <v>4</v>
      </c>
      <c r="B172" s="484" t="s">
        <v>1087</v>
      </c>
      <c r="C172" s="489" t="s">
        <v>1088</v>
      </c>
      <c r="D172" s="489" t="s">
        <v>1084</v>
      </c>
      <c r="E172" s="511" t="s">
        <v>1597</v>
      </c>
      <c r="F172" s="597">
        <v>400</v>
      </c>
      <c r="G172" s="489" t="s">
        <v>1210</v>
      </c>
      <c r="H172" s="490">
        <v>30000</v>
      </c>
      <c r="I172" s="512"/>
      <c r="J172" s="513" t="s">
        <v>682</v>
      </c>
      <c r="K172" s="450"/>
      <c r="L172" s="510"/>
    </row>
    <row r="173" spans="1:12" ht="15">
      <c r="A173" s="492">
        <v>5</v>
      </c>
      <c r="B173" s="484" t="s">
        <v>1089</v>
      </c>
      <c r="C173" s="489" t="s">
        <v>1090</v>
      </c>
      <c r="D173" s="489" t="s">
        <v>1084</v>
      </c>
      <c r="E173" s="511" t="s">
        <v>1598</v>
      </c>
      <c r="F173" s="597">
        <v>300</v>
      </c>
      <c r="G173" s="489" t="s">
        <v>1210</v>
      </c>
      <c r="H173" s="490">
        <v>15000</v>
      </c>
      <c r="I173" s="512"/>
      <c r="J173" s="513" t="s">
        <v>682</v>
      </c>
      <c r="K173" s="450"/>
      <c r="L173" s="510"/>
    </row>
    <row r="174" spans="1:12" ht="15">
      <c r="A174" s="492">
        <v>6</v>
      </c>
      <c r="B174" s="484" t="s">
        <v>1091</v>
      </c>
      <c r="C174" s="489" t="s">
        <v>1092</v>
      </c>
      <c r="D174" s="489" t="s">
        <v>1093</v>
      </c>
      <c r="E174" s="511" t="s">
        <v>1599</v>
      </c>
      <c r="F174" s="597">
        <v>300</v>
      </c>
      <c r="G174" s="489" t="s">
        <v>1211</v>
      </c>
      <c r="H174" s="490">
        <v>50000</v>
      </c>
      <c r="I174" s="512"/>
      <c r="J174" s="513" t="s">
        <v>682</v>
      </c>
      <c r="K174" s="450"/>
      <c r="L174" s="510"/>
    </row>
    <row r="175" spans="1:12" ht="15">
      <c r="A175" s="492">
        <v>7</v>
      </c>
      <c r="B175" s="484" t="s">
        <v>1094</v>
      </c>
      <c r="C175" s="489" t="s">
        <v>1095</v>
      </c>
      <c r="D175" s="489" t="s">
        <v>1096</v>
      </c>
      <c r="E175" s="511" t="s">
        <v>1600</v>
      </c>
      <c r="F175" s="597">
        <v>300</v>
      </c>
      <c r="G175" s="489" t="s">
        <v>1212</v>
      </c>
      <c r="H175" s="490">
        <v>10000</v>
      </c>
      <c r="I175" s="512"/>
      <c r="J175" s="513" t="s">
        <v>682</v>
      </c>
      <c r="K175" s="450"/>
      <c r="L175" s="510"/>
    </row>
    <row r="176" spans="1:12" ht="15">
      <c r="A176" s="492">
        <v>8</v>
      </c>
      <c r="B176" s="484"/>
      <c r="C176" s="489" t="s">
        <v>1097</v>
      </c>
      <c r="D176" s="489" t="s">
        <v>1098</v>
      </c>
      <c r="E176" s="511" t="s">
        <v>1601</v>
      </c>
      <c r="F176" s="597">
        <v>500</v>
      </c>
      <c r="G176" s="489" t="s">
        <v>1213</v>
      </c>
      <c r="H176" s="490">
        <v>20000</v>
      </c>
      <c r="I176" s="512"/>
      <c r="J176" s="513" t="s">
        <v>682</v>
      </c>
      <c r="K176" s="450"/>
      <c r="L176" s="510"/>
    </row>
    <row r="177" spans="1:12" ht="15">
      <c r="A177" s="492">
        <v>9</v>
      </c>
      <c r="B177" s="484" t="s">
        <v>1099</v>
      </c>
      <c r="C177" s="489" t="s">
        <v>1100</v>
      </c>
      <c r="D177" s="489" t="s">
        <v>1101</v>
      </c>
      <c r="E177" s="511" t="s">
        <v>1602</v>
      </c>
      <c r="F177" s="597">
        <v>500</v>
      </c>
      <c r="G177" s="489" t="s">
        <v>1214</v>
      </c>
      <c r="H177" s="490">
        <v>10000</v>
      </c>
      <c r="I177" s="512"/>
      <c r="J177" s="513" t="s">
        <v>682</v>
      </c>
      <c r="K177" s="450"/>
      <c r="L177" s="510"/>
    </row>
    <row r="178" spans="1:12" ht="15">
      <c r="A178" s="492">
        <v>10</v>
      </c>
      <c r="B178" s="484" t="s">
        <v>1102</v>
      </c>
      <c r="C178" s="489" t="s">
        <v>1103</v>
      </c>
      <c r="D178" s="489" t="s">
        <v>1104</v>
      </c>
      <c r="E178" s="489">
        <v>987997212</v>
      </c>
      <c r="F178" s="597">
        <v>400</v>
      </c>
      <c r="G178" s="489" t="s">
        <v>1215</v>
      </c>
      <c r="H178" s="490">
        <v>6000</v>
      </c>
      <c r="I178" s="512"/>
      <c r="J178" s="513" t="s">
        <v>682</v>
      </c>
      <c r="K178" s="450"/>
      <c r="L178" s="510"/>
    </row>
    <row r="179" spans="1:12" ht="15">
      <c r="A179" s="492">
        <v>11</v>
      </c>
      <c r="B179" s="484" t="s">
        <v>1105</v>
      </c>
      <c r="C179" s="489" t="s">
        <v>1106</v>
      </c>
      <c r="D179" s="489" t="s">
        <v>1107</v>
      </c>
      <c r="E179" s="489">
        <v>869879055</v>
      </c>
      <c r="F179" s="597">
        <v>400</v>
      </c>
      <c r="G179" s="489" t="s">
        <v>1216</v>
      </c>
      <c r="H179" s="490">
        <v>2400</v>
      </c>
      <c r="I179" s="512"/>
      <c r="J179" s="513" t="s">
        <v>682</v>
      </c>
      <c r="K179" s="450"/>
      <c r="L179" s="510"/>
    </row>
    <row r="180" spans="1:12" ht="15">
      <c r="A180" s="492">
        <v>12</v>
      </c>
      <c r="B180" s="484" t="s">
        <v>1108</v>
      </c>
      <c r="C180" s="489" t="s">
        <v>1109</v>
      </c>
      <c r="D180" s="489" t="s">
        <v>1107</v>
      </c>
      <c r="E180" s="489">
        <v>362071753</v>
      </c>
      <c r="F180" s="597">
        <v>500</v>
      </c>
      <c r="G180" s="489" t="s">
        <v>1216</v>
      </c>
      <c r="H180" s="490">
        <v>4000</v>
      </c>
      <c r="I180" s="512"/>
      <c r="J180" s="513" t="s">
        <v>682</v>
      </c>
      <c r="K180" s="450"/>
      <c r="L180" s="510"/>
    </row>
    <row r="181" spans="1:12" ht="15">
      <c r="A181" s="492">
        <v>13</v>
      </c>
      <c r="B181" s="484" t="s">
        <v>1110</v>
      </c>
      <c r="C181" s="489"/>
      <c r="D181" s="489" t="s">
        <v>1111</v>
      </c>
      <c r="E181" s="489">
        <v>2633878579</v>
      </c>
      <c r="F181" s="597">
        <v>1300</v>
      </c>
      <c r="G181" s="489" t="s">
        <v>1216</v>
      </c>
      <c r="H181" s="490">
        <v>5000</v>
      </c>
      <c r="I181" s="512"/>
      <c r="J181" s="513" t="s">
        <v>682</v>
      </c>
      <c r="K181" s="450"/>
      <c r="L181" s="510"/>
    </row>
    <row r="182" spans="1:12" ht="15">
      <c r="A182" s="492">
        <v>14</v>
      </c>
      <c r="B182" s="484" t="s">
        <v>1112</v>
      </c>
      <c r="C182" s="489" t="s">
        <v>1113</v>
      </c>
      <c r="D182" s="489" t="s">
        <v>1114</v>
      </c>
      <c r="E182" s="489">
        <v>9794914549</v>
      </c>
      <c r="F182" s="597">
        <v>400</v>
      </c>
      <c r="G182" s="489" t="s">
        <v>1216</v>
      </c>
      <c r="H182" s="490">
        <v>2500</v>
      </c>
      <c r="I182" s="512"/>
      <c r="J182" s="513" t="s">
        <v>682</v>
      </c>
      <c r="K182" s="450"/>
      <c r="L182" s="510"/>
    </row>
    <row r="183" spans="1:12" ht="15">
      <c r="A183" s="492">
        <v>15</v>
      </c>
      <c r="B183" s="484" t="s">
        <v>1115</v>
      </c>
      <c r="C183" s="489" t="s">
        <v>1116</v>
      </c>
      <c r="D183" s="489" t="s">
        <v>1117</v>
      </c>
      <c r="E183" s="489">
        <v>969051507</v>
      </c>
      <c r="F183" s="597">
        <v>1000</v>
      </c>
      <c r="G183" s="489" t="s">
        <v>1216</v>
      </c>
      <c r="H183" s="490">
        <v>6000</v>
      </c>
      <c r="I183" s="512"/>
      <c r="J183" s="513" t="s">
        <v>682</v>
      </c>
      <c r="K183" s="450"/>
      <c r="L183" s="510"/>
    </row>
    <row r="184" spans="1:12" ht="15">
      <c r="A184" s="492">
        <v>16</v>
      </c>
      <c r="B184" s="484"/>
      <c r="C184" s="489" t="s">
        <v>1118</v>
      </c>
      <c r="D184" s="489" t="s">
        <v>1119</v>
      </c>
      <c r="E184" s="489">
        <v>369656566</v>
      </c>
      <c r="F184" s="597">
        <v>500</v>
      </c>
      <c r="G184" s="489" t="s">
        <v>1216</v>
      </c>
      <c r="H184" s="490">
        <v>3000</v>
      </c>
      <c r="I184" s="512"/>
      <c r="J184" s="513" t="s">
        <v>682</v>
      </c>
      <c r="K184" s="450"/>
      <c r="L184" s="510"/>
    </row>
    <row r="185" spans="1:12" ht="15">
      <c r="A185" s="492">
        <v>17</v>
      </c>
      <c r="B185" s="484"/>
      <c r="C185" s="489" t="s">
        <v>1120</v>
      </c>
      <c r="D185" s="489" t="s">
        <v>1117</v>
      </c>
      <c r="E185" s="489">
        <v>386510657</v>
      </c>
      <c r="F185" s="597">
        <v>300</v>
      </c>
      <c r="G185" s="489" t="s">
        <v>1216</v>
      </c>
      <c r="H185" s="490">
        <v>3000</v>
      </c>
      <c r="I185" s="512"/>
      <c r="J185" s="513" t="s">
        <v>682</v>
      </c>
      <c r="K185" s="450"/>
      <c r="L185" s="510"/>
    </row>
    <row r="186" spans="1:12" ht="15">
      <c r="A186" s="492">
        <v>18</v>
      </c>
      <c r="B186" s="484" t="s">
        <v>1121</v>
      </c>
      <c r="C186" s="489" t="s">
        <v>1122</v>
      </c>
      <c r="D186" s="489" t="s">
        <v>1123</v>
      </c>
      <c r="E186" s="489">
        <v>972547122</v>
      </c>
      <c r="F186" s="597">
        <v>200</v>
      </c>
      <c r="G186" s="489" t="s">
        <v>1216</v>
      </c>
      <c r="H186" s="490">
        <v>2000</v>
      </c>
      <c r="I186" s="512"/>
      <c r="J186" s="513" t="s">
        <v>682</v>
      </c>
      <c r="K186" s="450"/>
      <c r="L186" s="510"/>
    </row>
    <row r="187" spans="1:12" ht="15">
      <c r="A187" s="492">
        <v>19</v>
      </c>
      <c r="B187" s="484" t="s">
        <v>835</v>
      </c>
      <c r="C187" s="489" t="s">
        <v>837</v>
      </c>
      <c r="D187" s="489" t="s">
        <v>1124</v>
      </c>
      <c r="E187" s="489">
        <v>973836799</v>
      </c>
      <c r="F187" s="597">
        <v>2000</v>
      </c>
      <c r="G187" s="489" t="s">
        <v>1216</v>
      </c>
      <c r="H187" s="490">
        <v>50000</v>
      </c>
      <c r="I187" s="512"/>
      <c r="J187" s="513" t="s">
        <v>682</v>
      </c>
      <c r="K187" s="450" t="s">
        <v>682</v>
      </c>
      <c r="L187" s="510"/>
    </row>
    <row r="188" spans="1:12" ht="15">
      <c r="A188" s="492">
        <v>20</v>
      </c>
      <c r="B188" s="484" t="s">
        <v>1125</v>
      </c>
      <c r="C188" s="489" t="s">
        <v>1126</v>
      </c>
      <c r="D188" s="489" t="s">
        <v>1127</v>
      </c>
      <c r="E188" s="489" t="s">
        <v>1128</v>
      </c>
      <c r="F188" s="597">
        <v>500</v>
      </c>
      <c r="G188" s="489" t="s">
        <v>18</v>
      </c>
      <c r="H188" s="490">
        <v>10000</v>
      </c>
      <c r="I188" s="512"/>
      <c r="J188" s="513" t="s">
        <v>682</v>
      </c>
      <c r="K188" s="450"/>
      <c r="L188" s="510"/>
    </row>
    <row r="189" spans="1:12" ht="15">
      <c r="A189" s="492">
        <v>21</v>
      </c>
      <c r="B189" s="484" t="s">
        <v>1129</v>
      </c>
      <c r="C189" s="489" t="s">
        <v>1130</v>
      </c>
      <c r="D189" s="489" t="s">
        <v>1127</v>
      </c>
      <c r="E189" s="489" t="s">
        <v>1131</v>
      </c>
      <c r="F189" s="597">
        <v>400</v>
      </c>
      <c r="G189" s="489" t="s">
        <v>50</v>
      </c>
      <c r="H189" s="490">
        <v>15000</v>
      </c>
      <c r="I189" s="512"/>
      <c r="J189" s="513" t="s">
        <v>682</v>
      </c>
      <c r="K189" s="450"/>
      <c r="L189" s="510"/>
    </row>
    <row r="190" spans="1:12" ht="15">
      <c r="A190" s="492">
        <v>22</v>
      </c>
      <c r="B190" s="484"/>
      <c r="C190" s="489" t="s">
        <v>1132</v>
      </c>
      <c r="D190" s="489" t="s">
        <v>1133</v>
      </c>
      <c r="E190" s="489" t="s">
        <v>1134</v>
      </c>
      <c r="F190" s="597">
        <v>300</v>
      </c>
      <c r="G190" s="489" t="s">
        <v>1217</v>
      </c>
      <c r="H190" s="490">
        <v>10000</v>
      </c>
      <c r="I190" s="512"/>
      <c r="J190" s="513" t="s">
        <v>682</v>
      </c>
      <c r="K190" s="450"/>
      <c r="L190" s="510"/>
    </row>
    <row r="191" spans="1:12" ht="15">
      <c r="A191" s="492">
        <v>23</v>
      </c>
      <c r="B191" s="484"/>
      <c r="C191" s="489" t="s">
        <v>1135</v>
      </c>
      <c r="D191" s="489" t="s">
        <v>1136</v>
      </c>
      <c r="E191" s="489" t="s">
        <v>1137</v>
      </c>
      <c r="F191" s="597">
        <v>200</v>
      </c>
      <c r="G191" s="489" t="s">
        <v>1218</v>
      </c>
      <c r="H191" s="490">
        <v>12000</v>
      </c>
      <c r="I191" s="512"/>
      <c r="J191" s="513" t="s">
        <v>682</v>
      </c>
      <c r="K191" s="450"/>
      <c r="L191" s="510"/>
    </row>
    <row r="192" spans="1:12" ht="15">
      <c r="A192" s="492">
        <v>24</v>
      </c>
      <c r="B192" s="484" t="s">
        <v>1138</v>
      </c>
      <c r="C192" s="489" t="s">
        <v>1139</v>
      </c>
      <c r="D192" s="489" t="s">
        <v>1140</v>
      </c>
      <c r="E192" s="489" t="s">
        <v>1141</v>
      </c>
      <c r="F192" s="597">
        <v>200</v>
      </c>
      <c r="G192" s="489" t="s">
        <v>50</v>
      </c>
      <c r="H192" s="490">
        <v>15000</v>
      </c>
      <c r="I192" s="512"/>
      <c r="J192" s="513" t="s">
        <v>682</v>
      </c>
      <c r="K192" s="450"/>
      <c r="L192" s="510"/>
    </row>
    <row r="193" spans="1:12" ht="15">
      <c r="A193" s="492">
        <v>25</v>
      </c>
      <c r="B193" s="484" t="s">
        <v>1142</v>
      </c>
      <c r="C193" s="489"/>
      <c r="D193" s="489" t="s">
        <v>1143</v>
      </c>
      <c r="E193" s="489"/>
      <c r="F193" s="597">
        <v>300</v>
      </c>
      <c r="G193" s="489" t="s">
        <v>1217</v>
      </c>
      <c r="H193" s="490">
        <v>5000</v>
      </c>
      <c r="I193" s="512"/>
      <c r="J193" s="513" t="s">
        <v>682</v>
      </c>
      <c r="K193" s="450"/>
      <c r="L193" s="510"/>
    </row>
    <row r="194" spans="1:12" ht="15">
      <c r="A194" s="492">
        <v>26</v>
      </c>
      <c r="B194" s="484" t="s">
        <v>1144</v>
      </c>
      <c r="C194" s="489"/>
      <c r="D194" s="489" t="s">
        <v>1143</v>
      </c>
      <c r="E194" s="489" t="s">
        <v>1145</v>
      </c>
      <c r="F194" s="597">
        <v>200</v>
      </c>
      <c r="G194" s="489" t="s">
        <v>50</v>
      </c>
      <c r="H194" s="490">
        <v>10000</v>
      </c>
      <c r="I194" s="512"/>
      <c r="J194" s="513" t="s">
        <v>682</v>
      </c>
      <c r="K194" s="450"/>
      <c r="L194" s="510"/>
    </row>
    <row r="195" spans="1:12" ht="15">
      <c r="A195" s="492">
        <v>27</v>
      </c>
      <c r="B195" s="484" t="s">
        <v>1146</v>
      </c>
      <c r="C195" s="489" t="s">
        <v>514</v>
      </c>
      <c r="D195" s="489" t="s">
        <v>1147</v>
      </c>
      <c r="E195" s="489">
        <v>978645608</v>
      </c>
      <c r="F195" s="597">
        <v>2000</v>
      </c>
      <c r="G195" s="489" t="s">
        <v>1219</v>
      </c>
      <c r="H195" s="490">
        <v>30000</v>
      </c>
      <c r="I195" s="512"/>
      <c r="J195" s="513" t="s">
        <v>682</v>
      </c>
      <c r="K195" s="450"/>
      <c r="L195" s="510"/>
    </row>
    <row r="196" spans="1:12" ht="15">
      <c r="A196" s="492">
        <v>28</v>
      </c>
      <c r="B196" s="484" t="s">
        <v>1148</v>
      </c>
      <c r="C196" s="489" t="s">
        <v>1149</v>
      </c>
      <c r="D196" s="489" t="s">
        <v>1150</v>
      </c>
      <c r="E196" s="489">
        <v>933763246</v>
      </c>
      <c r="F196" s="597">
        <v>3000</v>
      </c>
      <c r="G196" s="489" t="s">
        <v>1220</v>
      </c>
      <c r="H196" s="490">
        <v>30000</v>
      </c>
      <c r="I196" s="512"/>
      <c r="J196" s="513" t="s">
        <v>682</v>
      </c>
      <c r="K196" s="450"/>
      <c r="L196" s="510"/>
    </row>
    <row r="197" spans="1:12" ht="15">
      <c r="A197" s="492">
        <v>29</v>
      </c>
      <c r="B197" s="484" t="s">
        <v>1151</v>
      </c>
      <c r="C197" s="489" t="s">
        <v>1152</v>
      </c>
      <c r="D197" s="489" t="s">
        <v>1150</v>
      </c>
      <c r="E197" s="489">
        <v>968588722</v>
      </c>
      <c r="F197" s="597">
        <v>8000</v>
      </c>
      <c r="G197" s="489" t="s">
        <v>1221</v>
      </c>
      <c r="H197" s="490">
        <v>10000</v>
      </c>
      <c r="I197" s="512"/>
      <c r="J197" s="513" t="s">
        <v>682</v>
      </c>
      <c r="K197" s="450"/>
      <c r="L197" s="510"/>
    </row>
    <row r="198" spans="1:12" ht="15">
      <c r="A198" s="492">
        <v>30</v>
      </c>
      <c r="B198" s="484" t="s">
        <v>1153</v>
      </c>
      <c r="C198" s="489" t="s">
        <v>1154</v>
      </c>
      <c r="D198" s="489" t="s">
        <v>1150</v>
      </c>
      <c r="E198" s="489">
        <v>379261279</v>
      </c>
      <c r="F198" s="597">
        <v>200</v>
      </c>
      <c r="G198" s="489" t="s">
        <v>1222</v>
      </c>
      <c r="H198" s="490">
        <v>60000</v>
      </c>
      <c r="I198" s="512"/>
      <c r="J198" s="513" t="s">
        <v>682</v>
      </c>
      <c r="K198" s="450"/>
      <c r="L198" s="510"/>
    </row>
    <row r="199" spans="1:12" ht="25.5">
      <c r="A199" s="492">
        <v>31</v>
      </c>
      <c r="B199" s="484" t="s">
        <v>1816</v>
      </c>
      <c r="C199" s="489" t="s">
        <v>1155</v>
      </c>
      <c r="D199" s="489" t="s">
        <v>1156</v>
      </c>
      <c r="E199" s="489">
        <v>937508905</v>
      </c>
      <c r="F199" s="597">
        <v>5000</v>
      </c>
      <c r="G199" s="489" t="s">
        <v>1221</v>
      </c>
      <c r="H199" s="490">
        <v>5000</v>
      </c>
      <c r="I199" s="512"/>
      <c r="J199" s="513" t="s">
        <v>682</v>
      </c>
      <c r="K199" s="450" t="s">
        <v>682</v>
      </c>
      <c r="L199" s="510"/>
    </row>
    <row r="200" spans="1:12" ht="15">
      <c r="A200" s="492">
        <v>32</v>
      </c>
      <c r="B200" s="484" t="s">
        <v>1157</v>
      </c>
      <c r="C200" s="489" t="s">
        <v>1158</v>
      </c>
      <c r="D200" s="489" t="s">
        <v>1159</v>
      </c>
      <c r="E200" s="489">
        <v>966757562</v>
      </c>
      <c r="F200" s="597">
        <v>1000</v>
      </c>
      <c r="G200" s="489" t="s">
        <v>1221</v>
      </c>
      <c r="H200" s="490">
        <v>20000</v>
      </c>
      <c r="I200" s="512"/>
      <c r="J200" s="513" t="s">
        <v>682</v>
      </c>
      <c r="K200" s="450"/>
      <c r="L200" s="510"/>
    </row>
    <row r="201" spans="1:12" ht="15">
      <c r="A201" s="492">
        <v>33</v>
      </c>
      <c r="B201" s="484" t="s">
        <v>1160</v>
      </c>
      <c r="C201" s="489" t="s">
        <v>1161</v>
      </c>
      <c r="D201" s="489" t="s">
        <v>1162</v>
      </c>
      <c r="E201" s="489">
        <v>987200049</v>
      </c>
      <c r="F201" s="597">
        <v>2000</v>
      </c>
      <c r="G201" s="489" t="s">
        <v>1221</v>
      </c>
      <c r="H201" s="490">
        <v>20000</v>
      </c>
      <c r="I201" s="512"/>
      <c r="J201" s="513" t="s">
        <v>682</v>
      </c>
      <c r="K201" s="450"/>
      <c r="L201" s="510"/>
    </row>
    <row r="202" spans="1:12" ht="15">
      <c r="A202" s="492">
        <v>34</v>
      </c>
      <c r="B202" s="484" t="s">
        <v>1163</v>
      </c>
      <c r="C202" s="489" t="s">
        <v>1164</v>
      </c>
      <c r="D202" s="489" t="s">
        <v>1165</v>
      </c>
      <c r="E202" s="489">
        <v>909955415</v>
      </c>
      <c r="F202" s="597">
        <v>500</v>
      </c>
      <c r="G202" s="489" t="s">
        <v>1221</v>
      </c>
      <c r="H202" s="490">
        <v>8000</v>
      </c>
      <c r="I202" s="512"/>
      <c r="J202" s="513" t="s">
        <v>682</v>
      </c>
      <c r="K202" s="450"/>
      <c r="L202" s="510"/>
    </row>
    <row r="203" spans="1:12" ht="15">
      <c r="A203" s="492">
        <v>35</v>
      </c>
      <c r="B203" s="484" t="s">
        <v>1166</v>
      </c>
      <c r="C203" s="489" t="s">
        <v>1167</v>
      </c>
      <c r="D203" s="489" t="s">
        <v>1168</v>
      </c>
      <c r="E203" s="489">
        <v>964699348</v>
      </c>
      <c r="F203" s="597">
        <v>500</v>
      </c>
      <c r="G203" s="489" t="s">
        <v>1221</v>
      </c>
      <c r="H203" s="490">
        <v>5000</v>
      </c>
      <c r="I203" s="512"/>
      <c r="J203" s="513" t="s">
        <v>682</v>
      </c>
      <c r="K203" s="450"/>
      <c r="L203" s="510"/>
    </row>
    <row r="204" spans="1:12" ht="15">
      <c r="A204" s="492">
        <v>36</v>
      </c>
      <c r="B204" s="484" t="s">
        <v>1169</v>
      </c>
      <c r="C204" s="489" t="s">
        <v>177</v>
      </c>
      <c r="D204" s="489" t="s">
        <v>1170</v>
      </c>
      <c r="E204" s="489">
        <v>343228560</v>
      </c>
      <c r="F204" s="597">
        <v>1000</v>
      </c>
      <c r="G204" s="489" t="s">
        <v>1221</v>
      </c>
      <c r="H204" s="490">
        <v>30000</v>
      </c>
      <c r="I204" s="512"/>
      <c r="J204" s="513" t="s">
        <v>682</v>
      </c>
      <c r="K204" s="450"/>
      <c r="L204" s="510"/>
    </row>
    <row r="205" spans="1:12" ht="15">
      <c r="A205" s="492">
        <v>37</v>
      </c>
      <c r="B205" s="484" t="s">
        <v>1171</v>
      </c>
      <c r="C205" s="489" t="s">
        <v>1171</v>
      </c>
      <c r="D205" s="489" t="s">
        <v>1172</v>
      </c>
      <c r="E205" s="489">
        <v>328571121</v>
      </c>
      <c r="F205" s="597">
        <v>3000</v>
      </c>
      <c r="G205" s="489" t="s">
        <v>1216</v>
      </c>
      <c r="H205" s="490">
        <v>80000</v>
      </c>
      <c r="I205" s="512"/>
      <c r="J205" s="513" t="s">
        <v>682</v>
      </c>
      <c r="K205" s="450"/>
      <c r="L205" s="510"/>
    </row>
    <row r="206" spans="1:12" ht="15">
      <c r="A206" s="492">
        <v>38</v>
      </c>
      <c r="B206" s="484" t="s">
        <v>1173</v>
      </c>
      <c r="C206" s="489" t="s">
        <v>1173</v>
      </c>
      <c r="D206" s="489" t="s">
        <v>1174</v>
      </c>
      <c r="E206" s="489">
        <v>985408079</v>
      </c>
      <c r="F206" s="597">
        <v>2000</v>
      </c>
      <c r="G206" s="489" t="s">
        <v>1216</v>
      </c>
      <c r="H206" s="490">
        <v>44000</v>
      </c>
      <c r="I206" s="512"/>
      <c r="J206" s="513" t="s">
        <v>682</v>
      </c>
      <c r="K206" s="450"/>
      <c r="L206" s="510"/>
    </row>
    <row r="207" spans="1:11" ht="15">
      <c r="A207" s="492">
        <v>39</v>
      </c>
      <c r="B207" s="484" t="s">
        <v>1175</v>
      </c>
      <c r="C207" s="489" t="s">
        <v>1176</v>
      </c>
      <c r="D207" s="489" t="s">
        <v>1174</v>
      </c>
      <c r="E207" s="489">
        <v>974921912</v>
      </c>
      <c r="F207" s="597">
        <v>4000</v>
      </c>
      <c r="G207" s="489" t="s">
        <v>1216</v>
      </c>
      <c r="H207" s="490">
        <v>52000</v>
      </c>
      <c r="I207" s="512"/>
      <c r="J207" s="513" t="s">
        <v>682</v>
      </c>
      <c r="K207" s="450"/>
    </row>
    <row r="208" spans="1:12" ht="15">
      <c r="A208" s="492">
        <v>40</v>
      </c>
      <c r="B208" s="484" t="s">
        <v>1177</v>
      </c>
      <c r="C208" s="489" t="s">
        <v>1178</v>
      </c>
      <c r="D208" s="489" t="s">
        <v>1179</v>
      </c>
      <c r="E208" s="489">
        <v>376901271</v>
      </c>
      <c r="F208" s="597">
        <v>200</v>
      </c>
      <c r="G208" s="489" t="s">
        <v>1221</v>
      </c>
      <c r="H208" s="490">
        <v>6000</v>
      </c>
      <c r="I208" s="512"/>
      <c r="J208" s="513" t="s">
        <v>682</v>
      </c>
      <c r="K208" s="450" t="s">
        <v>682</v>
      </c>
      <c r="L208" s="514">
        <f>H208</f>
        <v>6000</v>
      </c>
    </row>
    <row r="209" spans="1:12" ht="15">
      <c r="A209" s="492">
        <v>41</v>
      </c>
      <c r="B209" s="484" t="s">
        <v>1180</v>
      </c>
      <c r="C209" s="489" t="s">
        <v>1181</v>
      </c>
      <c r="D209" s="489" t="s">
        <v>1182</v>
      </c>
      <c r="E209" s="489">
        <v>348558586</v>
      </c>
      <c r="F209" s="597">
        <v>150</v>
      </c>
      <c r="G209" s="489" t="s">
        <v>1221</v>
      </c>
      <c r="H209" s="490">
        <v>2000</v>
      </c>
      <c r="I209" s="512"/>
      <c r="J209" s="513" t="s">
        <v>682</v>
      </c>
      <c r="K209" s="450" t="s">
        <v>682</v>
      </c>
      <c r="L209" s="514">
        <f>H209</f>
        <v>2000</v>
      </c>
    </row>
    <row r="210" spans="1:12" ht="15">
      <c r="A210" s="492">
        <v>42</v>
      </c>
      <c r="B210" s="484"/>
      <c r="C210" s="489" t="s">
        <v>1183</v>
      </c>
      <c r="D210" s="489" t="s">
        <v>1184</v>
      </c>
      <c r="E210" s="489" t="s">
        <v>1185</v>
      </c>
      <c r="F210" s="597">
        <v>250</v>
      </c>
      <c r="G210" s="489" t="s">
        <v>1223</v>
      </c>
      <c r="H210" s="490">
        <v>5000</v>
      </c>
      <c r="I210" s="512"/>
      <c r="J210" s="513" t="s">
        <v>682</v>
      </c>
      <c r="K210" s="450"/>
      <c r="L210" s="451"/>
    </row>
    <row r="211" spans="1:12" ht="15">
      <c r="A211" s="492">
        <v>43</v>
      </c>
      <c r="B211" s="484"/>
      <c r="C211" s="489" t="s">
        <v>592</v>
      </c>
      <c r="D211" s="489" t="s">
        <v>1184</v>
      </c>
      <c r="E211" s="489" t="s">
        <v>1186</v>
      </c>
      <c r="F211" s="597">
        <v>300</v>
      </c>
      <c r="G211" s="489" t="s">
        <v>1223</v>
      </c>
      <c r="H211" s="490">
        <v>6000</v>
      </c>
      <c r="I211" s="512"/>
      <c r="J211" s="513" t="s">
        <v>682</v>
      </c>
      <c r="K211" s="450"/>
      <c r="L211" s="451"/>
    </row>
    <row r="212" spans="1:12" ht="15">
      <c r="A212" s="492">
        <v>44</v>
      </c>
      <c r="B212" s="484"/>
      <c r="C212" s="489" t="s">
        <v>1187</v>
      </c>
      <c r="D212" s="489" t="s">
        <v>1188</v>
      </c>
      <c r="E212" s="489">
        <v>822765292</v>
      </c>
      <c r="F212" s="597">
        <v>500</v>
      </c>
      <c r="G212" s="489" t="s">
        <v>1216</v>
      </c>
      <c r="H212" s="490">
        <v>2000</v>
      </c>
      <c r="I212" s="512"/>
      <c r="J212" s="513" t="s">
        <v>682</v>
      </c>
      <c r="K212" s="450" t="s">
        <v>682</v>
      </c>
      <c r="L212" s="514">
        <f>H212</f>
        <v>2000</v>
      </c>
    </row>
    <row r="213" spans="1:12" ht="15">
      <c r="A213" s="492">
        <v>45</v>
      </c>
      <c r="B213" s="484"/>
      <c r="C213" s="489" t="s">
        <v>1189</v>
      </c>
      <c r="D213" s="489" t="s">
        <v>1190</v>
      </c>
      <c r="E213" s="489">
        <v>348587933</v>
      </c>
      <c r="F213" s="597">
        <v>300</v>
      </c>
      <c r="G213" s="489" t="s">
        <v>1216</v>
      </c>
      <c r="H213" s="490">
        <v>5000</v>
      </c>
      <c r="I213" s="512"/>
      <c r="J213" s="513" t="s">
        <v>682</v>
      </c>
      <c r="K213" s="450" t="s">
        <v>682</v>
      </c>
      <c r="L213" s="514">
        <f>H213</f>
        <v>5000</v>
      </c>
    </row>
    <row r="214" spans="1:12" ht="15">
      <c r="A214" s="492">
        <v>46</v>
      </c>
      <c r="B214" s="484"/>
      <c r="C214" s="489" t="s">
        <v>525</v>
      </c>
      <c r="D214" s="489" t="s">
        <v>1191</v>
      </c>
      <c r="E214" s="489">
        <v>353032333</v>
      </c>
      <c r="F214" s="597">
        <v>300</v>
      </c>
      <c r="G214" s="489" t="s">
        <v>1216</v>
      </c>
      <c r="H214" s="490">
        <v>3000</v>
      </c>
      <c r="I214" s="512"/>
      <c r="J214" s="513" t="s">
        <v>682</v>
      </c>
      <c r="K214" s="450"/>
      <c r="L214" s="451"/>
    </row>
    <row r="215" spans="1:12" s="515" customFormat="1" ht="15">
      <c r="A215" s="492">
        <v>47</v>
      </c>
      <c r="B215" s="484"/>
      <c r="C215" s="489" t="s">
        <v>1192</v>
      </c>
      <c r="D215" s="489" t="s">
        <v>1191</v>
      </c>
      <c r="E215" s="489">
        <v>365405643</v>
      </c>
      <c r="F215" s="597">
        <v>100</v>
      </c>
      <c r="G215" s="489" t="s">
        <v>1216</v>
      </c>
      <c r="H215" s="490">
        <v>1000</v>
      </c>
      <c r="I215" s="512"/>
      <c r="J215" s="513" t="s">
        <v>682</v>
      </c>
      <c r="K215" s="450"/>
      <c r="L215" s="451"/>
    </row>
    <row r="216" spans="1:12" ht="15">
      <c r="A216" s="492">
        <v>48</v>
      </c>
      <c r="B216" s="484"/>
      <c r="C216" s="489" t="s">
        <v>1193</v>
      </c>
      <c r="D216" s="489" t="s">
        <v>1194</v>
      </c>
      <c r="E216" s="489">
        <v>987992522</v>
      </c>
      <c r="F216" s="597">
        <v>500</v>
      </c>
      <c r="G216" s="489" t="s">
        <v>1216</v>
      </c>
      <c r="H216" s="490">
        <v>7000</v>
      </c>
      <c r="I216" s="512"/>
      <c r="J216" s="513" t="s">
        <v>682</v>
      </c>
      <c r="K216" s="450" t="s">
        <v>682</v>
      </c>
      <c r="L216" s="514">
        <f>H216</f>
        <v>7000</v>
      </c>
    </row>
    <row r="217" spans="1:12" ht="15">
      <c r="A217" s="492">
        <v>49</v>
      </c>
      <c r="B217" s="484" t="s">
        <v>1195</v>
      </c>
      <c r="C217" s="489" t="s">
        <v>1195</v>
      </c>
      <c r="D217" s="489" t="s">
        <v>1196</v>
      </c>
      <c r="E217" s="489"/>
      <c r="F217" s="597">
        <v>5000</v>
      </c>
      <c r="G217" s="489" t="s">
        <v>1224</v>
      </c>
      <c r="H217" s="490">
        <v>20000</v>
      </c>
      <c r="I217" s="512"/>
      <c r="J217" s="513" t="s">
        <v>682</v>
      </c>
      <c r="K217" s="450"/>
      <c r="L217" s="451"/>
    </row>
    <row r="218" spans="1:12" s="515" customFormat="1" ht="15">
      <c r="A218" s="492">
        <v>50</v>
      </c>
      <c r="B218" s="484" t="s">
        <v>1197</v>
      </c>
      <c r="C218" s="489" t="s">
        <v>1197</v>
      </c>
      <c r="D218" s="489" t="s">
        <v>1198</v>
      </c>
      <c r="E218" s="489"/>
      <c r="F218" s="597">
        <v>2000</v>
      </c>
      <c r="G218" s="489" t="s">
        <v>1217</v>
      </c>
      <c r="H218" s="490">
        <v>6000</v>
      </c>
      <c r="I218" s="512"/>
      <c r="J218" s="513" t="s">
        <v>682</v>
      </c>
      <c r="K218" s="450"/>
      <c r="L218" s="451"/>
    </row>
    <row r="219" spans="1:12" ht="15">
      <c r="A219" s="492">
        <v>51</v>
      </c>
      <c r="B219" s="484" t="s">
        <v>1199</v>
      </c>
      <c r="C219" s="489" t="s">
        <v>1199</v>
      </c>
      <c r="D219" s="489" t="s">
        <v>1200</v>
      </c>
      <c r="E219" s="489"/>
      <c r="F219" s="597">
        <v>4000</v>
      </c>
      <c r="G219" s="489" t="s">
        <v>1217</v>
      </c>
      <c r="H219" s="490">
        <v>10000</v>
      </c>
      <c r="I219" s="512"/>
      <c r="J219" s="513" t="s">
        <v>682</v>
      </c>
      <c r="K219" s="450"/>
      <c r="L219" s="451"/>
    </row>
    <row r="220" spans="1:12" ht="15">
      <c r="A220" s="492">
        <v>52</v>
      </c>
      <c r="B220" s="484" t="s">
        <v>1201</v>
      </c>
      <c r="C220" s="489" t="s">
        <v>1202</v>
      </c>
      <c r="D220" s="489" t="s">
        <v>1203</v>
      </c>
      <c r="E220" s="489"/>
      <c r="F220" s="597">
        <v>3000</v>
      </c>
      <c r="G220" s="489" t="s">
        <v>1225</v>
      </c>
      <c r="H220" s="490">
        <v>10000</v>
      </c>
      <c r="I220" s="512"/>
      <c r="J220" s="513" t="s">
        <v>682</v>
      </c>
      <c r="K220" s="450"/>
      <c r="L220" s="451"/>
    </row>
    <row r="221" spans="1:12" ht="15">
      <c r="A221" s="492">
        <v>53</v>
      </c>
      <c r="B221" s="484" t="s">
        <v>1204</v>
      </c>
      <c r="C221" s="489" t="s">
        <v>1204</v>
      </c>
      <c r="D221" s="489" t="s">
        <v>1205</v>
      </c>
      <c r="E221" s="489"/>
      <c r="F221" s="597">
        <v>7000</v>
      </c>
      <c r="G221" s="489" t="s">
        <v>1225</v>
      </c>
      <c r="H221" s="490">
        <v>12000</v>
      </c>
      <c r="I221" s="512"/>
      <c r="J221" s="513" t="s">
        <v>682</v>
      </c>
      <c r="K221" s="450"/>
      <c r="L221" s="451"/>
    </row>
    <row r="222" spans="1:12" ht="25.5">
      <c r="A222" s="492">
        <v>54</v>
      </c>
      <c r="B222" s="484" t="s">
        <v>1817</v>
      </c>
      <c r="C222" s="489" t="s">
        <v>574</v>
      </c>
      <c r="D222" s="489" t="s">
        <v>571</v>
      </c>
      <c r="E222" s="489" t="s">
        <v>575</v>
      </c>
      <c r="F222" s="597">
        <v>10000</v>
      </c>
      <c r="G222" s="489" t="s">
        <v>728</v>
      </c>
      <c r="H222" s="490">
        <v>80000</v>
      </c>
      <c r="I222" s="512"/>
      <c r="J222" s="513" t="s">
        <v>682</v>
      </c>
      <c r="K222" s="513" t="s">
        <v>682</v>
      </c>
      <c r="L222" s="451"/>
    </row>
    <row r="223" spans="1:12" ht="26.25">
      <c r="A223" s="492">
        <v>55</v>
      </c>
      <c r="B223" s="484" t="s">
        <v>1818</v>
      </c>
      <c r="C223" s="489" t="s">
        <v>1833</v>
      </c>
      <c r="D223" s="489" t="s">
        <v>1819</v>
      </c>
      <c r="E223" s="489" t="s">
        <v>1822</v>
      </c>
      <c r="F223" s="597">
        <v>80000</v>
      </c>
      <c r="G223" s="489" t="s">
        <v>1820</v>
      </c>
      <c r="H223" s="490">
        <v>500000</v>
      </c>
      <c r="I223" s="512"/>
      <c r="J223" s="513" t="s">
        <v>682</v>
      </c>
      <c r="K223" s="513" t="s">
        <v>682</v>
      </c>
      <c r="L223" s="451"/>
    </row>
    <row r="224" spans="1:12" ht="15">
      <c r="A224" s="492">
        <v>56</v>
      </c>
      <c r="B224" s="484"/>
      <c r="C224" s="489" t="s">
        <v>546</v>
      </c>
      <c r="D224" s="489" t="s">
        <v>547</v>
      </c>
      <c r="E224" s="489" t="s">
        <v>1821</v>
      </c>
      <c r="F224" s="597">
        <v>1000</v>
      </c>
      <c r="G224" s="489" t="s">
        <v>9</v>
      </c>
      <c r="H224" s="490">
        <v>20000</v>
      </c>
      <c r="I224" s="512"/>
      <c r="J224" s="513" t="s">
        <v>682</v>
      </c>
      <c r="K224" s="513" t="s">
        <v>682</v>
      </c>
      <c r="L224" s="451"/>
    </row>
    <row r="225" spans="1:12" ht="39">
      <c r="A225" s="492">
        <v>57</v>
      </c>
      <c r="B225" s="489" t="s">
        <v>1823</v>
      </c>
      <c r="C225" s="489" t="s">
        <v>1824</v>
      </c>
      <c r="D225" s="489" t="s">
        <v>1825</v>
      </c>
      <c r="E225" s="489" t="s">
        <v>1826</v>
      </c>
      <c r="F225" s="597">
        <v>2000</v>
      </c>
      <c r="G225" s="489" t="s">
        <v>1831</v>
      </c>
      <c r="H225" s="516">
        <v>5000</v>
      </c>
      <c r="I225" s="512"/>
      <c r="J225" s="513" t="s">
        <v>682</v>
      </c>
      <c r="K225" s="513" t="s">
        <v>682</v>
      </c>
      <c r="L225" s="451"/>
    </row>
    <row r="226" spans="1:12" ht="26.25">
      <c r="A226" s="492">
        <v>58</v>
      </c>
      <c r="B226" s="489" t="s">
        <v>1827</v>
      </c>
      <c r="C226" s="489" t="s">
        <v>1828</v>
      </c>
      <c r="D226" s="489" t="s">
        <v>1829</v>
      </c>
      <c r="E226" s="489" t="s">
        <v>1830</v>
      </c>
      <c r="F226" s="597">
        <v>5000</v>
      </c>
      <c r="G226" s="489" t="s">
        <v>1832</v>
      </c>
      <c r="H226" s="516">
        <v>1000</v>
      </c>
      <c r="I226" s="512"/>
      <c r="J226" s="513" t="s">
        <v>682</v>
      </c>
      <c r="K226" s="513" t="s">
        <v>682</v>
      </c>
      <c r="L226" s="451"/>
    </row>
    <row r="227" spans="1:12" ht="15">
      <c r="A227" s="492">
        <v>59</v>
      </c>
      <c r="B227" s="484" t="s">
        <v>1206</v>
      </c>
      <c r="C227" s="489" t="s">
        <v>1206</v>
      </c>
      <c r="D227" s="489" t="s">
        <v>1207</v>
      </c>
      <c r="E227" s="489"/>
      <c r="F227" s="597">
        <v>3000</v>
      </c>
      <c r="G227" s="489" t="s">
        <v>1225</v>
      </c>
      <c r="H227" s="490">
        <v>8000</v>
      </c>
      <c r="I227" s="512"/>
      <c r="J227" s="513" t="s">
        <v>682</v>
      </c>
      <c r="K227" s="450"/>
      <c r="L227" s="451"/>
    </row>
    <row r="228" spans="1:12" ht="15">
      <c r="A228" s="492">
        <v>60</v>
      </c>
      <c r="B228" s="484" t="s">
        <v>1208</v>
      </c>
      <c r="C228" s="489" t="s">
        <v>1208</v>
      </c>
      <c r="D228" s="489" t="s">
        <v>1209</v>
      </c>
      <c r="E228" s="489"/>
      <c r="F228" s="597">
        <v>3000</v>
      </c>
      <c r="G228" s="489" t="s">
        <v>1225</v>
      </c>
      <c r="H228" s="490">
        <v>10000</v>
      </c>
      <c r="I228" s="512"/>
      <c r="J228" s="513" t="s">
        <v>682</v>
      </c>
      <c r="K228" s="450"/>
      <c r="L228" s="451"/>
    </row>
    <row r="229" spans="1:12" ht="15">
      <c r="A229" s="479" t="s">
        <v>356</v>
      </c>
      <c r="B229" s="480" t="s">
        <v>216</v>
      </c>
      <c r="C229" s="480"/>
      <c r="D229" s="481"/>
      <c r="E229" s="479"/>
      <c r="F229" s="609">
        <f>SUM(F230:F295)</f>
        <v>44050</v>
      </c>
      <c r="G229" s="480"/>
      <c r="H229" s="517">
        <f>SUM(H230:H295)</f>
        <v>404050</v>
      </c>
      <c r="I229" s="454">
        <f>COUNTIF(I230:I295,"x")</f>
        <v>0</v>
      </c>
      <c r="J229" s="448">
        <f>COUNTIF(J230:J295,"x")</f>
        <v>65</v>
      </c>
      <c r="K229" s="448">
        <f>COUNTIF(K230:K295,"x")</f>
        <v>11</v>
      </c>
      <c r="L229" s="455">
        <f>SUM(L230:L295)</f>
        <v>126500</v>
      </c>
    </row>
    <row r="230" spans="1:12" ht="51.75">
      <c r="A230" s="483">
        <v>1</v>
      </c>
      <c r="B230" s="484" t="s">
        <v>795</v>
      </c>
      <c r="C230" s="484" t="s">
        <v>331</v>
      </c>
      <c r="D230" s="484" t="s">
        <v>332</v>
      </c>
      <c r="E230" s="484" t="s">
        <v>333</v>
      </c>
      <c r="F230" s="597">
        <v>5000</v>
      </c>
      <c r="G230" s="489" t="s">
        <v>717</v>
      </c>
      <c r="H230" s="490">
        <v>42000</v>
      </c>
      <c r="I230" s="512"/>
      <c r="J230" s="513" t="s">
        <v>682</v>
      </c>
      <c r="K230" s="450" t="s">
        <v>682</v>
      </c>
      <c r="L230" s="514">
        <f>H230</f>
        <v>42000</v>
      </c>
    </row>
    <row r="231" spans="1:12" ht="15">
      <c r="A231" s="483">
        <v>2</v>
      </c>
      <c r="B231" s="484"/>
      <c r="C231" s="489" t="s">
        <v>1226</v>
      </c>
      <c r="D231" s="489" t="s">
        <v>1227</v>
      </c>
      <c r="E231" s="511" t="s">
        <v>1458</v>
      </c>
      <c r="F231" s="597">
        <v>300</v>
      </c>
      <c r="G231" s="489" t="s">
        <v>1228</v>
      </c>
      <c r="H231" s="490">
        <v>1000</v>
      </c>
      <c r="I231" s="512"/>
      <c r="J231" s="513" t="s">
        <v>682</v>
      </c>
      <c r="K231" s="450"/>
      <c r="L231" s="514">
        <f>H231</f>
        <v>1000</v>
      </c>
    </row>
    <row r="232" spans="1:12" ht="15">
      <c r="A232" s="483">
        <v>3</v>
      </c>
      <c r="B232" s="484"/>
      <c r="C232" s="489" t="s">
        <v>1229</v>
      </c>
      <c r="D232" s="489" t="s">
        <v>1227</v>
      </c>
      <c r="E232" s="489" t="s">
        <v>1230</v>
      </c>
      <c r="F232" s="597">
        <v>1000</v>
      </c>
      <c r="G232" s="489" t="s">
        <v>1228</v>
      </c>
      <c r="H232" s="490">
        <v>3500</v>
      </c>
      <c r="I232" s="512"/>
      <c r="J232" s="513"/>
      <c r="K232" s="450"/>
      <c r="L232" s="514"/>
    </row>
    <row r="233" spans="1:12" ht="15">
      <c r="A233" s="483">
        <v>4</v>
      </c>
      <c r="B233" s="484" t="s">
        <v>309</v>
      </c>
      <c r="C233" s="489" t="s">
        <v>310</v>
      </c>
      <c r="D233" s="489" t="s">
        <v>307</v>
      </c>
      <c r="E233" s="511" t="s">
        <v>1835</v>
      </c>
      <c r="F233" s="597">
        <v>500</v>
      </c>
      <c r="G233" s="489" t="s">
        <v>1231</v>
      </c>
      <c r="H233" s="490">
        <v>2500</v>
      </c>
      <c r="I233" s="512"/>
      <c r="J233" s="513" t="s">
        <v>682</v>
      </c>
      <c r="K233" s="450" t="s">
        <v>682</v>
      </c>
      <c r="L233" s="514">
        <f>H233</f>
        <v>2500</v>
      </c>
    </row>
    <row r="234" spans="1:12" ht="15">
      <c r="A234" s="483">
        <v>5</v>
      </c>
      <c r="B234" s="484" t="s">
        <v>324</v>
      </c>
      <c r="C234" s="489" t="s">
        <v>1232</v>
      </c>
      <c r="D234" s="489" t="s">
        <v>1233</v>
      </c>
      <c r="E234" s="511" t="s">
        <v>1834</v>
      </c>
      <c r="F234" s="597">
        <v>1000</v>
      </c>
      <c r="G234" s="489" t="s">
        <v>1234</v>
      </c>
      <c r="H234" s="490">
        <v>3300</v>
      </c>
      <c r="I234" s="512"/>
      <c r="J234" s="513" t="s">
        <v>682</v>
      </c>
      <c r="K234" s="450" t="s">
        <v>682</v>
      </c>
      <c r="L234" s="514"/>
    </row>
    <row r="235" spans="1:12" ht="26.25">
      <c r="A235" s="483">
        <v>6</v>
      </c>
      <c r="B235" s="484"/>
      <c r="C235" s="489" t="s">
        <v>1235</v>
      </c>
      <c r="D235" s="489" t="s">
        <v>1236</v>
      </c>
      <c r="E235" s="489"/>
      <c r="F235" s="597">
        <v>500</v>
      </c>
      <c r="G235" s="489" t="s">
        <v>1237</v>
      </c>
      <c r="H235" s="490">
        <v>2400</v>
      </c>
      <c r="I235" s="512"/>
      <c r="J235" s="513" t="s">
        <v>682</v>
      </c>
      <c r="K235" s="450"/>
      <c r="L235" s="514"/>
    </row>
    <row r="236" spans="1:12" ht="26.25">
      <c r="A236" s="483">
        <v>7</v>
      </c>
      <c r="B236" s="484"/>
      <c r="C236" s="489" t="s">
        <v>1238</v>
      </c>
      <c r="D236" s="489" t="s">
        <v>1239</v>
      </c>
      <c r="E236" s="489"/>
      <c r="F236" s="597">
        <v>300</v>
      </c>
      <c r="G236" s="489" t="s">
        <v>1240</v>
      </c>
      <c r="H236" s="490">
        <v>1500</v>
      </c>
      <c r="I236" s="512"/>
      <c r="J236" s="513" t="s">
        <v>682</v>
      </c>
      <c r="K236" s="450"/>
      <c r="L236" s="514"/>
    </row>
    <row r="237" spans="1:12" ht="39">
      <c r="A237" s="483">
        <v>8</v>
      </c>
      <c r="B237" s="484"/>
      <c r="C237" s="489" t="s">
        <v>1241</v>
      </c>
      <c r="D237" s="489" t="s">
        <v>1239</v>
      </c>
      <c r="E237" s="489"/>
      <c r="F237" s="597">
        <v>5000</v>
      </c>
      <c r="G237" s="489" t="s">
        <v>1242</v>
      </c>
      <c r="H237" s="490">
        <v>40000</v>
      </c>
      <c r="I237" s="512"/>
      <c r="J237" s="513" t="s">
        <v>682</v>
      </c>
      <c r="K237" s="450" t="s">
        <v>682</v>
      </c>
      <c r="L237" s="514"/>
    </row>
    <row r="238" spans="1:12" ht="39">
      <c r="A238" s="483">
        <v>9</v>
      </c>
      <c r="B238" s="484"/>
      <c r="C238" s="489" t="s">
        <v>1243</v>
      </c>
      <c r="D238" s="489" t="s">
        <v>1236</v>
      </c>
      <c r="E238" s="489"/>
      <c r="F238" s="597">
        <v>1000</v>
      </c>
      <c r="G238" s="489" t="s">
        <v>1244</v>
      </c>
      <c r="H238" s="490">
        <v>3300</v>
      </c>
      <c r="I238" s="512"/>
      <c r="J238" s="513" t="s">
        <v>682</v>
      </c>
      <c r="K238" s="450"/>
      <c r="L238" s="514"/>
    </row>
    <row r="239" spans="1:12" ht="26.25">
      <c r="A239" s="483">
        <v>10</v>
      </c>
      <c r="B239" s="484" t="s">
        <v>1245</v>
      </c>
      <c r="C239" s="489" t="s">
        <v>1246</v>
      </c>
      <c r="D239" s="489" t="s">
        <v>1247</v>
      </c>
      <c r="E239" s="489" t="s">
        <v>1248</v>
      </c>
      <c r="F239" s="597">
        <v>200</v>
      </c>
      <c r="G239" s="489" t="s">
        <v>1249</v>
      </c>
      <c r="H239" s="490">
        <v>500</v>
      </c>
      <c r="I239" s="512"/>
      <c r="J239" s="513" t="s">
        <v>682</v>
      </c>
      <c r="K239" s="450"/>
      <c r="L239" s="514"/>
    </row>
    <row r="240" spans="1:12" ht="26.25">
      <c r="A240" s="483">
        <v>11</v>
      </c>
      <c r="B240" s="484"/>
      <c r="C240" s="489" t="s">
        <v>1250</v>
      </c>
      <c r="D240" s="489" t="s">
        <v>1251</v>
      </c>
      <c r="E240" s="489" t="s">
        <v>1252</v>
      </c>
      <c r="F240" s="597">
        <v>200</v>
      </c>
      <c r="G240" s="489" t="s">
        <v>1249</v>
      </c>
      <c r="H240" s="490">
        <v>300</v>
      </c>
      <c r="I240" s="512"/>
      <c r="J240" s="513" t="s">
        <v>682</v>
      </c>
      <c r="K240" s="450"/>
      <c r="L240" s="514"/>
    </row>
    <row r="241" spans="1:12" ht="15">
      <c r="A241" s="483">
        <v>12</v>
      </c>
      <c r="B241" s="484"/>
      <c r="C241" s="489" t="s">
        <v>1253</v>
      </c>
      <c r="D241" s="489" t="s">
        <v>1261</v>
      </c>
      <c r="E241" s="489"/>
      <c r="F241" s="597">
        <v>300</v>
      </c>
      <c r="G241" s="489" t="s">
        <v>1265</v>
      </c>
      <c r="H241" s="490">
        <v>1000</v>
      </c>
      <c r="I241" s="512"/>
      <c r="J241" s="513" t="s">
        <v>682</v>
      </c>
      <c r="K241" s="450"/>
      <c r="L241" s="514"/>
    </row>
    <row r="242" spans="1:12" ht="26.25">
      <c r="A242" s="483">
        <v>13</v>
      </c>
      <c r="B242" s="484"/>
      <c r="C242" s="489" t="s">
        <v>1254</v>
      </c>
      <c r="D242" s="489" t="s">
        <v>1262</v>
      </c>
      <c r="E242" s="489" t="s">
        <v>1263</v>
      </c>
      <c r="F242" s="597">
        <v>500</v>
      </c>
      <c r="G242" s="489" t="s">
        <v>1266</v>
      </c>
      <c r="H242" s="490">
        <v>2300</v>
      </c>
      <c r="I242" s="512"/>
      <c r="J242" s="513" t="s">
        <v>682</v>
      </c>
      <c r="K242" s="450"/>
      <c r="L242" s="514"/>
    </row>
    <row r="243" spans="1:12" ht="26.25">
      <c r="A243" s="483">
        <v>14</v>
      </c>
      <c r="B243" s="484"/>
      <c r="C243" s="489" t="s">
        <v>1255</v>
      </c>
      <c r="D243" s="489" t="s">
        <v>1264</v>
      </c>
      <c r="E243" s="489" t="s">
        <v>1016</v>
      </c>
      <c r="F243" s="597">
        <v>2000</v>
      </c>
      <c r="G243" s="489" t="s">
        <v>1267</v>
      </c>
      <c r="H243" s="490">
        <v>15000</v>
      </c>
      <c r="I243" s="512"/>
      <c r="J243" s="513" t="s">
        <v>682</v>
      </c>
      <c r="K243" s="450" t="s">
        <v>682</v>
      </c>
      <c r="L243" s="514"/>
    </row>
    <row r="244" spans="1:12" ht="15">
      <c r="A244" s="483">
        <v>15</v>
      </c>
      <c r="B244" s="484"/>
      <c r="C244" s="489" t="s">
        <v>1256</v>
      </c>
      <c r="D244" s="489" t="s">
        <v>1271</v>
      </c>
      <c r="E244" s="489"/>
      <c r="F244" s="597">
        <v>500</v>
      </c>
      <c r="G244" s="489" t="s">
        <v>1268</v>
      </c>
      <c r="H244" s="490">
        <v>2000</v>
      </c>
      <c r="I244" s="512"/>
      <c r="J244" s="513" t="s">
        <v>682</v>
      </c>
      <c r="K244" s="450"/>
      <c r="L244" s="514"/>
    </row>
    <row r="245" spans="1:12" ht="26.25">
      <c r="A245" s="483">
        <v>16</v>
      </c>
      <c r="B245" s="484"/>
      <c r="C245" s="489" t="s">
        <v>1257</v>
      </c>
      <c r="D245" s="489" t="s">
        <v>1272</v>
      </c>
      <c r="E245" s="489" t="s">
        <v>1273</v>
      </c>
      <c r="F245" s="597">
        <v>300</v>
      </c>
      <c r="G245" s="489" t="s">
        <v>1269</v>
      </c>
      <c r="H245" s="490">
        <v>1000</v>
      </c>
      <c r="I245" s="512"/>
      <c r="J245" s="513" t="s">
        <v>682</v>
      </c>
      <c r="K245" s="450"/>
      <c r="L245" s="514"/>
    </row>
    <row r="246" spans="1:12" ht="26.25">
      <c r="A246" s="483">
        <v>17</v>
      </c>
      <c r="B246" s="484"/>
      <c r="C246" s="489" t="s">
        <v>1258</v>
      </c>
      <c r="D246" s="489" t="s">
        <v>1274</v>
      </c>
      <c r="E246" s="489" t="s">
        <v>1275</v>
      </c>
      <c r="F246" s="597">
        <v>300</v>
      </c>
      <c r="G246" s="489" t="s">
        <v>1270</v>
      </c>
      <c r="H246" s="490">
        <v>1500</v>
      </c>
      <c r="I246" s="512"/>
      <c r="J246" s="513" t="s">
        <v>682</v>
      </c>
      <c r="K246" s="450"/>
      <c r="L246" s="514"/>
    </row>
    <row r="247" spans="1:12" ht="26.25">
      <c r="A247" s="483">
        <v>18</v>
      </c>
      <c r="B247" s="484"/>
      <c r="C247" s="489" t="s">
        <v>1259</v>
      </c>
      <c r="D247" s="489" t="s">
        <v>1276</v>
      </c>
      <c r="E247" s="489" t="s">
        <v>1277</v>
      </c>
      <c r="F247" s="597">
        <v>300</v>
      </c>
      <c r="G247" s="489" t="s">
        <v>1265</v>
      </c>
      <c r="H247" s="490">
        <v>1000</v>
      </c>
      <c r="I247" s="512"/>
      <c r="J247" s="513" t="s">
        <v>682</v>
      </c>
      <c r="K247" s="450" t="s">
        <v>682</v>
      </c>
      <c r="L247" s="514">
        <f>H247</f>
        <v>1000</v>
      </c>
    </row>
    <row r="248" spans="1:12" ht="26.25">
      <c r="A248" s="483">
        <v>19</v>
      </c>
      <c r="B248" s="484"/>
      <c r="C248" s="489" t="s">
        <v>1260</v>
      </c>
      <c r="D248" s="489" t="s">
        <v>1274</v>
      </c>
      <c r="E248" s="489"/>
      <c r="F248" s="597">
        <v>200</v>
      </c>
      <c r="G248" s="489" t="s">
        <v>1278</v>
      </c>
      <c r="H248" s="490">
        <v>700</v>
      </c>
      <c r="I248" s="512"/>
      <c r="J248" s="513" t="s">
        <v>682</v>
      </c>
      <c r="K248" s="450" t="s">
        <v>682</v>
      </c>
      <c r="L248" s="514">
        <f>H249</f>
        <v>80000</v>
      </c>
    </row>
    <row r="249" spans="1:12" ht="15">
      <c r="A249" s="483">
        <v>20</v>
      </c>
      <c r="B249" s="484" t="s">
        <v>75</v>
      </c>
      <c r="C249" s="489"/>
      <c r="D249" s="489" t="s">
        <v>313</v>
      </c>
      <c r="E249" s="489" t="s">
        <v>314</v>
      </c>
      <c r="F249" s="597">
        <v>7000</v>
      </c>
      <c r="G249" s="489" t="s">
        <v>1279</v>
      </c>
      <c r="H249" s="490">
        <v>80000</v>
      </c>
      <c r="I249" s="512"/>
      <c r="J249" s="513" t="s">
        <v>682</v>
      </c>
      <c r="K249" s="450" t="s">
        <v>682</v>
      </c>
      <c r="L249" s="514"/>
    </row>
    <row r="250" spans="1:12" ht="26.25">
      <c r="A250" s="483">
        <v>21</v>
      </c>
      <c r="B250" s="484"/>
      <c r="C250" s="489" t="s">
        <v>1280</v>
      </c>
      <c r="D250" s="489" t="s">
        <v>1285</v>
      </c>
      <c r="E250" s="489" t="s">
        <v>1286</v>
      </c>
      <c r="F250" s="597">
        <v>200</v>
      </c>
      <c r="G250" s="489" t="s">
        <v>1265</v>
      </c>
      <c r="H250" s="490">
        <v>1000</v>
      </c>
      <c r="I250" s="512"/>
      <c r="J250" s="513" t="s">
        <v>682</v>
      </c>
      <c r="K250" s="450"/>
      <c r="L250" s="514"/>
    </row>
    <row r="251" spans="1:12" ht="26.25">
      <c r="A251" s="483">
        <v>22</v>
      </c>
      <c r="B251" s="484"/>
      <c r="C251" s="489" t="s">
        <v>1281</v>
      </c>
      <c r="D251" s="489" t="s">
        <v>1287</v>
      </c>
      <c r="E251" s="489" t="s">
        <v>1288</v>
      </c>
      <c r="F251" s="597">
        <v>1000</v>
      </c>
      <c r="G251" s="489" t="s">
        <v>1289</v>
      </c>
      <c r="H251" s="490">
        <v>3500</v>
      </c>
      <c r="I251" s="512"/>
      <c r="J251" s="513" t="s">
        <v>682</v>
      </c>
      <c r="K251" s="450"/>
      <c r="L251" s="514"/>
    </row>
    <row r="252" spans="1:12" ht="15">
      <c r="A252" s="483">
        <v>23</v>
      </c>
      <c r="B252" s="484"/>
      <c r="C252" s="489" t="s">
        <v>1282</v>
      </c>
      <c r="D252" s="489" t="s">
        <v>1290</v>
      </c>
      <c r="E252" s="489"/>
      <c r="F252" s="597">
        <v>200</v>
      </c>
      <c r="G252" s="489" t="s">
        <v>1294</v>
      </c>
      <c r="H252" s="490">
        <v>500</v>
      </c>
      <c r="I252" s="512"/>
      <c r="J252" s="513" t="s">
        <v>682</v>
      </c>
      <c r="K252" s="450"/>
      <c r="L252" s="514"/>
    </row>
    <row r="253" spans="1:12" ht="26.25">
      <c r="A253" s="483">
        <v>24</v>
      </c>
      <c r="B253" s="484"/>
      <c r="C253" s="489" t="s">
        <v>1283</v>
      </c>
      <c r="D253" s="489" t="s">
        <v>1291</v>
      </c>
      <c r="E253" s="489"/>
      <c r="F253" s="597">
        <v>300</v>
      </c>
      <c r="G253" s="489" t="s">
        <v>1295</v>
      </c>
      <c r="H253" s="490">
        <v>1000</v>
      </c>
      <c r="I253" s="512"/>
      <c r="J253" s="513" t="s">
        <v>682</v>
      </c>
      <c r="K253" s="450"/>
      <c r="L253" s="514"/>
    </row>
    <row r="254" spans="1:12" ht="26.25">
      <c r="A254" s="483">
        <v>25</v>
      </c>
      <c r="B254" s="484"/>
      <c r="C254" s="489" t="s">
        <v>1284</v>
      </c>
      <c r="D254" s="489" t="s">
        <v>1292</v>
      </c>
      <c r="E254" s="489" t="s">
        <v>1293</v>
      </c>
      <c r="F254" s="597">
        <v>300</v>
      </c>
      <c r="G254" s="489" t="s">
        <v>1296</v>
      </c>
      <c r="H254" s="490">
        <v>1500</v>
      </c>
      <c r="I254" s="512"/>
      <c r="J254" s="513" t="s">
        <v>682</v>
      </c>
      <c r="K254" s="450"/>
      <c r="L254" s="514"/>
    </row>
    <row r="255" spans="1:12" ht="39">
      <c r="A255" s="483">
        <v>26</v>
      </c>
      <c r="B255" s="484" t="s">
        <v>1298</v>
      </c>
      <c r="C255" s="489" t="s">
        <v>1297</v>
      </c>
      <c r="D255" s="489" t="s">
        <v>1299</v>
      </c>
      <c r="E255" s="489" t="s">
        <v>1300</v>
      </c>
      <c r="F255" s="597">
        <v>2000</v>
      </c>
      <c r="G255" s="489" t="s">
        <v>1312</v>
      </c>
      <c r="H255" s="490">
        <v>22000</v>
      </c>
      <c r="I255" s="512"/>
      <c r="J255" s="513" t="s">
        <v>682</v>
      </c>
      <c r="K255" s="450" t="s">
        <v>682</v>
      </c>
      <c r="L255" s="514"/>
    </row>
    <row r="256" spans="1:12" ht="26.25">
      <c r="A256" s="483">
        <v>27</v>
      </c>
      <c r="B256" s="484"/>
      <c r="C256" s="489" t="s">
        <v>1301</v>
      </c>
      <c r="D256" s="489" t="s">
        <v>1307</v>
      </c>
      <c r="E256" s="489"/>
      <c r="F256" s="597">
        <v>300</v>
      </c>
      <c r="G256" s="489" t="s">
        <v>1313</v>
      </c>
      <c r="H256" s="490">
        <v>1500</v>
      </c>
      <c r="I256" s="512"/>
      <c r="J256" s="513" t="s">
        <v>682</v>
      </c>
      <c r="K256" s="450"/>
      <c r="L256" s="514"/>
    </row>
    <row r="257" spans="1:12" ht="26.25">
      <c r="A257" s="483">
        <v>28</v>
      </c>
      <c r="B257" s="484"/>
      <c r="C257" s="489" t="s">
        <v>1302</v>
      </c>
      <c r="D257" s="489" t="s">
        <v>1307</v>
      </c>
      <c r="E257" s="489"/>
      <c r="F257" s="597">
        <v>500</v>
      </c>
      <c r="G257" s="489" t="s">
        <v>1314</v>
      </c>
      <c r="H257" s="490">
        <v>2500</v>
      </c>
      <c r="I257" s="512"/>
      <c r="J257" s="513" t="s">
        <v>682</v>
      </c>
      <c r="K257" s="450"/>
      <c r="L257" s="514"/>
    </row>
    <row r="258" spans="1:12" ht="26.25">
      <c r="A258" s="483">
        <v>29</v>
      </c>
      <c r="B258" s="484"/>
      <c r="C258" s="489" t="s">
        <v>1303</v>
      </c>
      <c r="D258" s="489" t="s">
        <v>1307</v>
      </c>
      <c r="E258" s="489"/>
      <c r="F258" s="597">
        <v>200</v>
      </c>
      <c r="G258" s="489" t="s">
        <v>1315</v>
      </c>
      <c r="H258" s="490">
        <v>500</v>
      </c>
      <c r="I258" s="512"/>
      <c r="J258" s="513" t="s">
        <v>682</v>
      </c>
      <c r="K258" s="450"/>
      <c r="L258" s="514"/>
    </row>
    <row r="259" spans="1:12" ht="26.25">
      <c r="A259" s="483">
        <v>30</v>
      </c>
      <c r="B259" s="484"/>
      <c r="C259" s="489" t="s">
        <v>1304</v>
      </c>
      <c r="D259" s="489" t="s">
        <v>1308</v>
      </c>
      <c r="E259" s="489" t="s">
        <v>1309</v>
      </c>
      <c r="F259" s="597">
        <v>300</v>
      </c>
      <c r="G259" s="489" t="s">
        <v>1316</v>
      </c>
      <c r="H259" s="490">
        <v>1500</v>
      </c>
      <c r="I259" s="512"/>
      <c r="J259" s="513" t="s">
        <v>682</v>
      </c>
      <c r="K259" s="450"/>
      <c r="L259" s="514"/>
    </row>
    <row r="260" spans="1:12" ht="15">
      <c r="A260" s="483">
        <v>31</v>
      </c>
      <c r="B260" s="484"/>
      <c r="C260" s="489" t="s">
        <v>1305</v>
      </c>
      <c r="D260" s="489" t="s">
        <v>1310</v>
      </c>
      <c r="E260" s="489"/>
      <c r="F260" s="597">
        <v>300</v>
      </c>
      <c r="G260" s="489" t="s">
        <v>1317</v>
      </c>
      <c r="H260" s="490">
        <v>800</v>
      </c>
      <c r="I260" s="512"/>
      <c r="J260" s="513" t="s">
        <v>682</v>
      </c>
      <c r="K260" s="450"/>
      <c r="L260" s="514"/>
    </row>
    <row r="261" spans="1:12" ht="15">
      <c r="A261" s="483">
        <v>32</v>
      </c>
      <c r="B261" s="484"/>
      <c r="C261" s="489" t="s">
        <v>1306</v>
      </c>
      <c r="D261" s="489" t="s">
        <v>1308</v>
      </c>
      <c r="E261" s="489" t="s">
        <v>1311</v>
      </c>
      <c r="F261" s="597">
        <v>200</v>
      </c>
      <c r="G261" s="489" t="s">
        <v>1318</v>
      </c>
      <c r="H261" s="490">
        <v>500</v>
      </c>
      <c r="I261" s="512"/>
      <c r="J261" s="513" t="s">
        <v>682</v>
      </c>
      <c r="K261" s="450"/>
      <c r="L261" s="514"/>
    </row>
    <row r="262" spans="1:12" ht="26.25">
      <c r="A262" s="483">
        <v>33</v>
      </c>
      <c r="B262" s="484"/>
      <c r="C262" s="489" t="s">
        <v>1319</v>
      </c>
      <c r="D262" s="489" t="s">
        <v>1324</v>
      </c>
      <c r="E262" s="489" t="s">
        <v>1325</v>
      </c>
      <c r="F262" s="597">
        <v>300</v>
      </c>
      <c r="G262" s="489" t="s">
        <v>1334</v>
      </c>
      <c r="H262" s="490">
        <v>1000</v>
      </c>
      <c r="I262" s="512"/>
      <c r="J262" s="513" t="s">
        <v>682</v>
      </c>
      <c r="K262" s="450"/>
      <c r="L262" s="514"/>
    </row>
    <row r="263" spans="1:12" ht="26.25">
      <c r="A263" s="483">
        <v>34</v>
      </c>
      <c r="B263" s="484"/>
      <c r="C263" s="489" t="s">
        <v>1320</v>
      </c>
      <c r="D263" s="489" t="s">
        <v>1327</v>
      </c>
      <c r="E263" s="489" t="s">
        <v>1326</v>
      </c>
      <c r="F263" s="597">
        <v>300</v>
      </c>
      <c r="G263" s="489" t="s">
        <v>1334</v>
      </c>
      <c r="H263" s="490">
        <v>1000</v>
      </c>
      <c r="I263" s="512"/>
      <c r="J263" s="513" t="s">
        <v>682</v>
      </c>
      <c r="K263" s="450"/>
      <c r="L263" s="514"/>
    </row>
    <row r="264" spans="1:12" ht="26.25">
      <c r="A264" s="483">
        <v>35</v>
      </c>
      <c r="B264" s="484"/>
      <c r="C264" s="489" t="s">
        <v>1321</v>
      </c>
      <c r="D264" s="489" t="s">
        <v>1328</v>
      </c>
      <c r="E264" s="489" t="s">
        <v>1329</v>
      </c>
      <c r="F264" s="597"/>
      <c r="G264" s="489" t="s">
        <v>1335</v>
      </c>
      <c r="H264" s="490">
        <v>800</v>
      </c>
      <c r="I264" s="512"/>
      <c r="J264" s="513" t="s">
        <v>682</v>
      </c>
      <c r="K264" s="450"/>
      <c r="L264" s="514"/>
    </row>
    <row r="265" spans="1:12" ht="15">
      <c r="A265" s="483">
        <v>36</v>
      </c>
      <c r="B265" s="484"/>
      <c r="C265" s="489" t="s">
        <v>1322</v>
      </c>
      <c r="D265" s="489" t="s">
        <v>1330</v>
      </c>
      <c r="E265" s="489" t="s">
        <v>1331</v>
      </c>
      <c r="F265" s="597">
        <v>300</v>
      </c>
      <c r="G265" s="489" t="s">
        <v>1336</v>
      </c>
      <c r="H265" s="490">
        <v>1000</v>
      </c>
      <c r="I265" s="512"/>
      <c r="J265" s="513" t="s">
        <v>682</v>
      </c>
      <c r="K265" s="450"/>
      <c r="L265" s="514"/>
    </row>
    <row r="266" spans="1:12" ht="26.25">
      <c r="A266" s="483">
        <v>37</v>
      </c>
      <c r="B266" s="484"/>
      <c r="C266" s="489" t="s">
        <v>1323</v>
      </c>
      <c r="D266" s="489" t="s">
        <v>1332</v>
      </c>
      <c r="E266" s="489" t="s">
        <v>1333</v>
      </c>
      <c r="F266" s="597">
        <v>300</v>
      </c>
      <c r="G266" s="489" t="s">
        <v>1296</v>
      </c>
      <c r="H266" s="490">
        <v>1500</v>
      </c>
      <c r="I266" s="512"/>
      <c r="J266" s="513" t="s">
        <v>682</v>
      </c>
      <c r="K266" s="450"/>
      <c r="L266" s="514"/>
    </row>
    <row r="267" spans="1:12" ht="26.25">
      <c r="A267" s="483">
        <v>38</v>
      </c>
      <c r="B267" s="484"/>
      <c r="C267" s="489" t="s">
        <v>1320</v>
      </c>
      <c r="D267" s="489" t="s">
        <v>1339</v>
      </c>
      <c r="E267" s="489"/>
      <c r="F267" s="597">
        <v>300</v>
      </c>
      <c r="G267" s="489" t="s">
        <v>1265</v>
      </c>
      <c r="H267" s="490">
        <v>1000</v>
      </c>
      <c r="I267" s="512"/>
      <c r="J267" s="513" t="s">
        <v>682</v>
      </c>
      <c r="K267" s="450"/>
      <c r="L267" s="514"/>
    </row>
    <row r="268" spans="1:12" ht="26.25">
      <c r="A268" s="483">
        <v>39</v>
      </c>
      <c r="B268" s="484"/>
      <c r="C268" s="489" t="s">
        <v>276</v>
      </c>
      <c r="D268" s="489" t="s">
        <v>1340</v>
      </c>
      <c r="E268" s="489" t="s">
        <v>1347</v>
      </c>
      <c r="F268" s="597">
        <v>300</v>
      </c>
      <c r="G268" s="489" t="s">
        <v>1344</v>
      </c>
      <c r="H268" s="490">
        <v>1500</v>
      </c>
      <c r="I268" s="512"/>
      <c r="J268" s="513" t="s">
        <v>682</v>
      </c>
      <c r="K268" s="450" t="s">
        <v>682</v>
      </c>
      <c r="L268" s="514"/>
    </row>
    <row r="269" spans="1:12" ht="15">
      <c r="A269" s="483">
        <v>40</v>
      </c>
      <c r="B269" s="484"/>
      <c r="C269" s="489" t="s">
        <v>1337</v>
      </c>
      <c r="D269" s="489" t="s">
        <v>1341</v>
      </c>
      <c r="E269" s="489" t="s">
        <v>1348</v>
      </c>
      <c r="F269" s="597">
        <v>300</v>
      </c>
      <c r="G269" s="489" t="s">
        <v>1345</v>
      </c>
      <c r="H269" s="490">
        <v>1000</v>
      </c>
      <c r="I269" s="512"/>
      <c r="J269" s="513" t="s">
        <v>682</v>
      </c>
      <c r="K269" s="450"/>
      <c r="L269" s="514"/>
    </row>
    <row r="270" spans="1:12" ht="39">
      <c r="A270" s="483">
        <v>41</v>
      </c>
      <c r="B270" s="484" t="s">
        <v>328</v>
      </c>
      <c r="C270" s="489" t="s">
        <v>329</v>
      </c>
      <c r="D270" s="489" t="s">
        <v>1342</v>
      </c>
      <c r="E270" s="489" t="s">
        <v>1349</v>
      </c>
      <c r="F270" s="597">
        <v>2000</v>
      </c>
      <c r="G270" s="489" t="s">
        <v>1346</v>
      </c>
      <c r="H270" s="490">
        <v>125000</v>
      </c>
      <c r="I270" s="512"/>
      <c r="J270" s="513" t="s">
        <v>682</v>
      </c>
      <c r="K270" s="450" t="s">
        <v>682</v>
      </c>
      <c r="L270" s="514"/>
    </row>
    <row r="271" spans="1:12" ht="26.25">
      <c r="A271" s="483">
        <v>42</v>
      </c>
      <c r="B271" s="484"/>
      <c r="C271" s="489" t="s">
        <v>1338</v>
      </c>
      <c r="D271" s="489" t="s">
        <v>1343</v>
      </c>
      <c r="E271" s="489" t="s">
        <v>1350</v>
      </c>
      <c r="F271" s="597">
        <v>300</v>
      </c>
      <c r="G271" s="489" t="s">
        <v>1365</v>
      </c>
      <c r="H271" s="490">
        <v>800</v>
      </c>
      <c r="I271" s="512"/>
      <c r="J271" s="513" t="s">
        <v>682</v>
      </c>
      <c r="K271" s="450"/>
      <c r="L271" s="514"/>
    </row>
    <row r="272" spans="1:12" ht="15">
      <c r="A272" s="483">
        <v>43</v>
      </c>
      <c r="B272" s="484" t="s">
        <v>1352</v>
      </c>
      <c r="C272" s="489" t="s">
        <v>1351</v>
      </c>
      <c r="D272" s="489" t="s">
        <v>1360</v>
      </c>
      <c r="E272" s="489"/>
      <c r="F272" s="597">
        <v>200</v>
      </c>
      <c r="G272" s="489" t="s">
        <v>1369</v>
      </c>
      <c r="H272" s="490">
        <v>300</v>
      </c>
      <c r="I272" s="512"/>
      <c r="J272" s="513" t="s">
        <v>682</v>
      </c>
      <c r="K272" s="450"/>
      <c r="L272" s="514"/>
    </row>
    <row r="273" spans="1:12" ht="26.25">
      <c r="A273" s="483">
        <v>44</v>
      </c>
      <c r="B273" s="484"/>
      <c r="C273" s="489" t="s">
        <v>1353</v>
      </c>
      <c r="D273" s="489" t="s">
        <v>1361</v>
      </c>
      <c r="E273" s="489"/>
      <c r="F273" s="597">
        <v>350</v>
      </c>
      <c r="G273" s="489" t="s">
        <v>1370</v>
      </c>
      <c r="H273" s="490">
        <v>2500</v>
      </c>
      <c r="I273" s="512"/>
      <c r="J273" s="513" t="s">
        <v>682</v>
      </c>
      <c r="K273" s="450"/>
      <c r="L273" s="514"/>
    </row>
    <row r="274" spans="1:12" ht="26.25">
      <c r="A274" s="483">
        <v>45</v>
      </c>
      <c r="B274" s="484"/>
      <c r="C274" s="489" t="s">
        <v>1354</v>
      </c>
      <c r="D274" s="489" t="s">
        <v>1362</v>
      </c>
      <c r="E274" s="489"/>
      <c r="F274" s="597">
        <v>300</v>
      </c>
      <c r="G274" s="489" t="s">
        <v>1365</v>
      </c>
      <c r="H274" s="490">
        <v>800</v>
      </c>
      <c r="I274" s="512"/>
      <c r="J274" s="513" t="s">
        <v>682</v>
      </c>
      <c r="K274" s="450"/>
      <c r="L274" s="514"/>
    </row>
    <row r="275" spans="1:12" ht="39">
      <c r="A275" s="483">
        <v>46</v>
      </c>
      <c r="B275" s="484"/>
      <c r="C275" s="489" t="s">
        <v>1355</v>
      </c>
      <c r="D275" s="489" t="s">
        <v>1363</v>
      </c>
      <c r="E275" s="489"/>
      <c r="F275" s="597">
        <v>500</v>
      </c>
      <c r="G275" s="489" t="s">
        <v>1366</v>
      </c>
      <c r="H275" s="490">
        <v>1700</v>
      </c>
      <c r="I275" s="512"/>
      <c r="J275" s="513" t="s">
        <v>682</v>
      </c>
      <c r="K275" s="450"/>
      <c r="L275" s="514"/>
    </row>
    <row r="276" spans="1:12" ht="26.25">
      <c r="A276" s="483">
        <v>47</v>
      </c>
      <c r="B276" s="484"/>
      <c r="C276" s="489" t="s">
        <v>1356</v>
      </c>
      <c r="D276" s="489" t="s">
        <v>1363</v>
      </c>
      <c r="E276" s="489"/>
      <c r="F276" s="597">
        <v>300</v>
      </c>
      <c r="G276" s="489" t="s">
        <v>1365</v>
      </c>
      <c r="H276" s="490">
        <v>800</v>
      </c>
      <c r="I276" s="512"/>
      <c r="J276" s="513" t="s">
        <v>682</v>
      </c>
      <c r="K276" s="450"/>
      <c r="L276" s="514"/>
    </row>
    <row r="277" spans="1:12" ht="26.25">
      <c r="A277" s="483">
        <v>48</v>
      </c>
      <c r="B277" s="484"/>
      <c r="C277" s="489" t="s">
        <v>1357</v>
      </c>
      <c r="D277" s="489" t="s">
        <v>1363</v>
      </c>
      <c r="E277" s="489"/>
      <c r="F277" s="597">
        <v>300</v>
      </c>
      <c r="G277" s="489" t="s">
        <v>1365</v>
      </c>
      <c r="H277" s="490">
        <v>800</v>
      </c>
      <c r="I277" s="512"/>
      <c r="J277" s="513" t="s">
        <v>682</v>
      </c>
      <c r="K277" s="450"/>
      <c r="L277" s="514"/>
    </row>
    <row r="278" spans="1:12" ht="26.25">
      <c r="A278" s="483">
        <v>49</v>
      </c>
      <c r="B278" s="484"/>
      <c r="C278" s="489" t="s">
        <v>1358</v>
      </c>
      <c r="D278" s="489" t="s">
        <v>1363</v>
      </c>
      <c r="E278" s="489"/>
      <c r="F278" s="597">
        <v>300</v>
      </c>
      <c r="G278" s="489" t="s">
        <v>1367</v>
      </c>
      <c r="H278" s="490">
        <v>700</v>
      </c>
      <c r="I278" s="512"/>
      <c r="J278" s="513" t="s">
        <v>682</v>
      </c>
      <c r="K278" s="450"/>
      <c r="L278" s="514"/>
    </row>
    <row r="279" spans="1:12" ht="26.25">
      <c r="A279" s="483">
        <v>50</v>
      </c>
      <c r="B279" s="484"/>
      <c r="C279" s="489" t="s">
        <v>1359</v>
      </c>
      <c r="D279" s="489" t="s">
        <v>1364</v>
      </c>
      <c r="E279" s="489"/>
      <c r="F279" s="597">
        <v>300</v>
      </c>
      <c r="G279" s="489" t="s">
        <v>1368</v>
      </c>
      <c r="H279" s="490">
        <v>900</v>
      </c>
      <c r="I279" s="512"/>
      <c r="J279" s="513" t="s">
        <v>682</v>
      </c>
      <c r="K279" s="450"/>
      <c r="L279" s="514"/>
    </row>
    <row r="280" spans="1:12" ht="15">
      <c r="A280" s="483">
        <v>51</v>
      </c>
      <c r="B280" s="484"/>
      <c r="C280" s="489" t="s">
        <v>1371</v>
      </c>
      <c r="D280" s="489" t="s">
        <v>1372</v>
      </c>
      <c r="E280" s="489"/>
      <c r="F280" s="597">
        <v>300</v>
      </c>
      <c r="G280" s="489" t="s">
        <v>1387</v>
      </c>
      <c r="H280" s="490">
        <v>1000</v>
      </c>
      <c r="I280" s="512"/>
      <c r="J280" s="513" t="s">
        <v>682</v>
      </c>
      <c r="K280" s="450"/>
      <c r="L280" s="514"/>
    </row>
    <row r="281" spans="1:12" ht="26.25">
      <c r="A281" s="483">
        <v>52</v>
      </c>
      <c r="B281" s="484"/>
      <c r="C281" s="489" t="s">
        <v>1373</v>
      </c>
      <c r="D281" s="489" t="s">
        <v>1374</v>
      </c>
      <c r="E281" s="489"/>
      <c r="F281" s="597">
        <v>300</v>
      </c>
      <c r="G281" s="489" t="s">
        <v>1388</v>
      </c>
      <c r="H281" s="490">
        <v>1500</v>
      </c>
      <c r="I281" s="512"/>
      <c r="J281" s="513" t="s">
        <v>682</v>
      </c>
      <c r="K281" s="450"/>
      <c r="L281" s="514"/>
    </row>
    <row r="282" spans="1:12" ht="26.25">
      <c r="A282" s="483">
        <v>53</v>
      </c>
      <c r="B282" s="484"/>
      <c r="C282" s="489" t="s">
        <v>1375</v>
      </c>
      <c r="D282" s="489" t="s">
        <v>1374</v>
      </c>
      <c r="E282" s="489"/>
      <c r="F282" s="597">
        <v>300</v>
      </c>
      <c r="G282" s="489" t="s">
        <v>1389</v>
      </c>
      <c r="H282" s="490">
        <v>1300</v>
      </c>
      <c r="I282" s="512"/>
      <c r="J282" s="513" t="s">
        <v>682</v>
      </c>
      <c r="K282" s="450"/>
      <c r="L282" s="514"/>
    </row>
    <row r="283" spans="1:12" ht="26.25">
      <c r="A283" s="483">
        <v>54</v>
      </c>
      <c r="B283" s="484"/>
      <c r="C283" s="489" t="s">
        <v>1376</v>
      </c>
      <c r="D283" s="489" t="s">
        <v>1374</v>
      </c>
      <c r="E283" s="489"/>
      <c r="F283" s="597">
        <v>400</v>
      </c>
      <c r="G283" s="489" t="s">
        <v>1390</v>
      </c>
      <c r="H283" s="490">
        <v>700</v>
      </c>
      <c r="I283" s="512"/>
      <c r="J283" s="513" t="s">
        <v>682</v>
      </c>
      <c r="K283" s="450"/>
      <c r="L283" s="514"/>
    </row>
    <row r="284" spans="1:12" ht="26.25">
      <c r="A284" s="483">
        <v>55</v>
      </c>
      <c r="B284" s="484"/>
      <c r="C284" s="489" t="s">
        <v>1377</v>
      </c>
      <c r="D284" s="489" t="s">
        <v>1378</v>
      </c>
      <c r="E284" s="489"/>
      <c r="F284" s="597">
        <v>300</v>
      </c>
      <c r="G284" s="489" t="s">
        <v>1391</v>
      </c>
      <c r="H284" s="490">
        <v>1300</v>
      </c>
      <c r="I284" s="512"/>
      <c r="J284" s="513" t="s">
        <v>682</v>
      </c>
      <c r="K284" s="450"/>
      <c r="L284" s="514"/>
    </row>
    <row r="285" spans="1:12" ht="26.25">
      <c r="A285" s="483">
        <v>56</v>
      </c>
      <c r="B285" s="484"/>
      <c r="C285" s="489" t="s">
        <v>1379</v>
      </c>
      <c r="D285" s="489" t="s">
        <v>1378</v>
      </c>
      <c r="E285" s="489"/>
      <c r="F285" s="597">
        <v>300</v>
      </c>
      <c r="G285" s="489" t="s">
        <v>1392</v>
      </c>
      <c r="H285" s="490">
        <v>1500</v>
      </c>
      <c r="I285" s="512"/>
      <c r="J285" s="513" t="s">
        <v>682</v>
      </c>
      <c r="K285" s="450"/>
      <c r="L285" s="514"/>
    </row>
    <row r="286" spans="1:12" ht="15">
      <c r="A286" s="483">
        <v>57</v>
      </c>
      <c r="B286" s="484" t="s">
        <v>1380</v>
      </c>
      <c r="C286" s="489" t="s">
        <v>217</v>
      </c>
      <c r="D286" s="489" t="s">
        <v>1395</v>
      </c>
      <c r="E286" s="489"/>
      <c r="F286" s="597">
        <v>300</v>
      </c>
      <c r="G286" s="489" t="s">
        <v>1393</v>
      </c>
      <c r="H286" s="490">
        <v>1000</v>
      </c>
      <c r="I286" s="512"/>
      <c r="J286" s="513" t="s">
        <v>682</v>
      </c>
      <c r="K286" s="450"/>
      <c r="L286" s="514"/>
    </row>
    <row r="287" spans="1:12" ht="15">
      <c r="A287" s="483">
        <v>58</v>
      </c>
      <c r="B287" s="484" t="s">
        <v>1382</v>
      </c>
      <c r="C287" s="489" t="s">
        <v>1381</v>
      </c>
      <c r="D287" s="489" t="s">
        <v>1395</v>
      </c>
      <c r="E287" s="489"/>
      <c r="F287" s="597">
        <v>300</v>
      </c>
      <c r="G287" s="489" t="s">
        <v>1408</v>
      </c>
      <c r="H287" s="490">
        <v>1500</v>
      </c>
      <c r="I287" s="512"/>
      <c r="J287" s="513" t="s">
        <v>682</v>
      </c>
      <c r="K287" s="450"/>
      <c r="L287" s="514"/>
    </row>
    <row r="288" spans="1:12" ht="15">
      <c r="A288" s="483">
        <v>59</v>
      </c>
      <c r="B288" s="484"/>
      <c r="C288" s="489" t="s">
        <v>1383</v>
      </c>
      <c r="D288" s="489" t="s">
        <v>1384</v>
      </c>
      <c r="E288" s="489"/>
      <c r="F288" s="597">
        <v>300</v>
      </c>
      <c r="G288" s="489" t="s">
        <v>1393</v>
      </c>
      <c r="H288" s="490">
        <v>1000</v>
      </c>
      <c r="I288" s="512"/>
      <c r="J288" s="513" t="s">
        <v>682</v>
      </c>
      <c r="K288" s="450"/>
      <c r="L288" s="514"/>
    </row>
    <row r="289" spans="1:12" ht="26.25">
      <c r="A289" s="483">
        <v>60</v>
      </c>
      <c r="B289" s="484"/>
      <c r="C289" s="489" t="s">
        <v>1385</v>
      </c>
      <c r="D289" s="489" t="s">
        <v>1386</v>
      </c>
      <c r="E289" s="489"/>
      <c r="F289" s="597">
        <v>300</v>
      </c>
      <c r="G289" s="489" t="s">
        <v>1394</v>
      </c>
      <c r="H289" s="490">
        <v>1200</v>
      </c>
      <c r="I289" s="512"/>
      <c r="J289" s="513" t="s">
        <v>682</v>
      </c>
      <c r="K289" s="450"/>
      <c r="L289" s="514"/>
    </row>
    <row r="290" spans="1:12" ht="26.25">
      <c r="A290" s="483">
        <v>61</v>
      </c>
      <c r="B290" s="484"/>
      <c r="C290" s="489" t="s">
        <v>1396</v>
      </c>
      <c r="D290" s="489" t="s">
        <v>1402</v>
      </c>
      <c r="E290" s="489"/>
      <c r="F290" s="597">
        <v>300</v>
      </c>
      <c r="G290" s="489" t="s">
        <v>1405</v>
      </c>
      <c r="H290" s="490">
        <v>800</v>
      </c>
      <c r="I290" s="512"/>
      <c r="J290" s="513" t="s">
        <v>682</v>
      </c>
      <c r="K290" s="450"/>
      <c r="L290" s="514"/>
    </row>
    <row r="291" spans="1:12" ht="26.25">
      <c r="A291" s="483">
        <v>62</v>
      </c>
      <c r="B291" s="484"/>
      <c r="C291" s="489" t="s">
        <v>1397</v>
      </c>
      <c r="D291" s="489" t="s">
        <v>1403</v>
      </c>
      <c r="E291" s="489"/>
      <c r="F291" s="597">
        <v>300</v>
      </c>
      <c r="G291" s="489" t="s">
        <v>1295</v>
      </c>
      <c r="H291" s="490">
        <v>1000</v>
      </c>
      <c r="I291" s="512"/>
      <c r="J291" s="513" t="s">
        <v>682</v>
      </c>
      <c r="K291" s="450"/>
      <c r="L291" s="514"/>
    </row>
    <row r="292" spans="1:12" ht="26.25">
      <c r="A292" s="483">
        <v>63</v>
      </c>
      <c r="B292" s="484"/>
      <c r="C292" s="489" t="s">
        <v>1398</v>
      </c>
      <c r="D292" s="489" t="s">
        <v>1403</v>
      </c>
      <c r="E292" s="489"/>
      <c r="F292" s="597">
        <v>300</v>
      </c>
      <c r="G292" s="489" t="s">
        <v>1295</v>
      </c>
      <c r="H292" s="490">
        <v>1000</v>
      </c>
      <c r="I292" s="512"/>
      <c r="J292" s="513" t="s">
        <v>682</v>
      </c>
      <c r="K292" s="450"/>
      <c r="L292" s="514"/>
    </row>
    <row r="293" spans="1:12" ht="26.25">
      <c r="A293" s="483">
        <v>64</v>
      </c>
      <c r="B293" s="484"/>
      <c r="C293" s="489" t="s">
        <v>1399</v>
      </c>
      <c r="D293" s="489" t="s">
        <v>1403</v>
      </c>
      <c r="E293" s="489"/>
      <c r="F293" s="597">
        <v>300</v>
      </c>
      <c r="G293" s="489" t="s">
        <v>1295</v>
      </c>
      <c r="H293" s="490">
        <v>1000</v>
      </c>
      <c r="I293" s="512"/>
      <c r="J293" s="513" t="s">
        <v>682</v>
      </c>
      <c r="K293" s="450"/>
      <c r="L293" s="514"/>
    </row>
    <row r="294" spans="1:12" ht="26.25">
      <c r="A294" s="483">
        <v>65</v>
      </c>
      <c r="B294" s="484"/>
      <c r="C294" s="489" t="s">
        <v>1400</v>
      </c>
      <c r="D294" s="489" t="s">
        <v>1404</v>
      </c>
      <c r="E294" s="489"/>
      <c r="F294" s="597">
        <v>300</v>
      </c>
      <c r="G294" s="489" t="s">
        <v>1406</v>
      </c>
      <c r="H294" s="490">
        <v>1950</v>
      </c>
      <c r="I294" s="512"/>
      <c r="J294" s="513" t="s">
        <v>682</v>
      </c>
      <c r="K294" s="450"/>
      <c r="L294" s="514"/>
    </row>
    <row r="295" spans="1:12" ht="26.25">
      <c r="A295" s="483">
        <v>66</v>
      </c>
      <c r="B295" s="484"/>
      <c r="C295" s="489" t="s">
        <v>1401</v>
      </c>
      <c r="D295" s="489" t="s">
        <v>1404</v>
      </c>
      <c r="E295" s="489"/>
      <c r="F295" s="597">
        <v>300</v>
      </c>
      <c r="G295" s="489" t="s">
        <v>1407</v>
      </c>
      <c r="H295" s="490">
        <v>1600</v>
      </c>
      <c r="I295" s="512"/>
      <c r="J295" s="513" t="s">
        <v>682</v>
      </c>
      <c r="K295" s="450"/>
      <c r="L295" s="514"/>
    </row>
    <row r="296" spans="1:12" s="523" customFormat="1" ht="14.25">
      <c r="A296" s="479" t="s">
        <v>499</v>
      </c>
      <c r="B296" s="518" t="s">
        <v>643</v>
      </c>
      <c r="C296" s="519"/>
      <c r="D296" s="519"/>
      <c r="E296" s="519"/>
      <c r="F296" s="601">
        <f>SUM(F297:F310)</f>
        <v>32100</v>
      </c>
      <c r="G296" s="519"/>
      <c r="H296" s="520">
        <f>SUM(H297:H310)</f>
        <v>575000</v>
      </c>
      <c r="I296" s="521">
        <f>COUNTIF(I297:I310,"x")</f>
        <v>8</v>
      </c>
      <c r="J296" s="522">
        <f>COUNTIF(J297:J310,"x")</f>
        <v>5</v>
      </c>
      <c r="K296" s="448">
        <f>COUNTIF(K297:K310,"x")</f>
        <v>2</v>
      </c>
      <c r="L296" s="453">
        <f>SUM(L297:L301)</f>
        <v>450000</v>
      </c>
    </row>
    <row r="297" spans="1:12" ht="26.25">
      <c r="A297" s="483">
        <v>1</v>
      </c>
      <c r="B297" s="484" t="s">
        <v>1053</v>
      </c>
      <c r="C297" s="489" t="s">
        <v>646</v>
      </c>
      <c r="D297" s="489" t="s">
        <v>647</v>
      </c>
      <c r="E297" s="489" t="s">
        <v>1594</v>
      </c>
      <c r="F297" s="597">
        <v>12000</v>
      </c>
      <c r="G297" s="489" t="s">
        <v>710</v>
      </c>
      <c r="H297" s="490">
        <v>450000</v>
      </c>
      <c r="I297" s="512"/>
      <c r="J297" s="513" t="s">
        <v>682</v>
      </c>
      <c r="K297" s="450" t="s">
        <v>682</v>
      </c>
      <c r="L297" s="514">
        <f>H297</f>
        <v>450000</v>
      </c>
    </row>
    <row r="298" spans="1:12" ht="25.5">
      <c r="A298" s="509">
        <v>2</v>
      </c>
      <c r="B298" s="484" t="s">
        <v>1413</v>
      </c>
      <c r="C298" s="489" t="s">
        <v>1409</v>
      </c>
      <c r="D298" s="489" t="s">
        <v>1410</v>
      </c>
      <c r="E298" s="489" t="s">
        <v>1411</v>
      </c>
      <c r="F298" s="597">
        <v>1000</v>
      </c>
      <c r="G298" s="489" t="s">
        <v>1412</v>
      </c>
      <c r="H298" s="490">
        <v>4000</v>
      </c>
      <c r="I298" s="512" t="s">
        <v>682</v>
      </c>
      <c r="J298" s="513"/>
      <c r="K298" s="450"/>
      <c r="L298" s="451"/>
    </row>
    <row r="299" spans="1:12" ht="51.75">
      <c r="A299" s="483">
        <v>3</v>
      </c>
      <c r="B299" s="484" t="s">
        <v>1414</v>
      </c>
      <c r="C299" s="484" t="s">
        <v>1415</v>
      </c>
      <c r="D299" s="484" t="s">
        <v>1416</v>
      </c>
      <c r="E299" s="489" t="s">
        <v>1595</v>
      </c>
      <c r="F299" s="597">
        <v>2500</v>
      </c>
      <c r="G299" s="489" t="s">
        <v>1417</v>
      </c>
      <c r="H299" s="490">
        <v>7000</v>
      </c>
      <c r="I299" s="512"/>
      <c r="J299" s="513" t="s">
        <v>682</v>
      </c>
      <c r="K299" s="450"/>
      <c r="L299" s="451"/>
    </row>
    <row r="300" spans="1:12" ht="26.25">
      <c r="A300" s="509">
        <v>4</v>
      </c>
      <c r="B300" s="484" t="s">
        <v>667</v>
      </c>
      <c r="C300" s="489" t="s">
        <v>644</v>
      </c>
      <c r="D300" s="489" t="s">
        <v>1422</v>
      </c>
      <c r="E300" s="489" t="s">
        <v>1425</v>
      </c>
      <c r="F300" s="597">
        <v>5000</v>
      </c>
      <c r="G300" s="489" t="s">
        <v>1428</v>
      </c>
      <c r="H300" s="490">
        <v>45000</v>
      </c>
      <c r="I300" s="512"/>
      <c r="J300" s="513" t="s">
        <v>682</v>
      </c>
      <c r="K300" s="450"/>
      <c r="L300" s="451"/>
    </row>
    <row r="301" spans="1:12" ht="15">
      <c r="A301" s="483">
        <v>5</v>
      </c>
      <c r="B301" s="484"/>
      <c r="C301" s="489" t="s">
        <v>1418</v>
      </c>
      <c r="D301" s="489" t="s">
        <v>1423</v>
      </c>
      <c r="E301" s="489" t="s">
        <v>1426</v>
      </c>
      <c r="F301" s="597">
        <v>5000</v>
      </c>
      <c r="G301" s="489" t="s">
        <v>543</v>
      </c>
      <c r="H301" s="490">
        <v>35000</v>
      </c>
      <c r="I301" s="512" t="s">
        <v>682</v>
      </c>
      <c r="J301" s="513"/>
      <c r="K301" s="450"/>
      <c r="L301" s="451"/>
    </row>
    <row r="302" spans="1:12" ht="15">
      <c r="A302" s="509">
        <v>6</v>
      </c>
      <c r="B302" s="484"/>
      <c r="C302" s="489" t="s">
        <v>1421</v>
      </c>
      <c r="D302" s="489" t="s">
        <v>1424</v>
      </c>
      <c r="E302" s="489" t="s">
        <v>1427</v>
      </c>
      <c r="F302" s="597">
        <v>300</v>
      </c>
      <c r="G302" s="489" t="s">
        <v>543</v>
      </c>
      <c r="H302" s="490">
        <v>500</v>
      </c>
      <c r="I302" s="512" t="s">
        <v>682</v>
      </c>
      <c r="J302" s="513"/>
      <c r="K302" s="450"/>
      <c r="L302" s="451"/>
    </row>
    <row r="303" spans="1:12" ht="15">
      <c r="A303" s="483">
        <v>7</v>
      </c>
      <c r="B303" s="484" t="s">
        <v>1419</v>
      </c>
      <c r="C303" s="489" t="s">
        <v>1420</v>
      </c>
      <c r="D303" s="489" t="s">
        <v>1429</v>
      </c>
      <c r="E303" s="489" t="s">
        <v>1430</v>
      </c>
      <c r="F303" s="597"/>
      <c r="G303" s="489" t="s">
        <v>1431</v>
      </c>
      <c r="H303" s="490"/>
      <c r="I303" s="512" t="s">
        <v>682</v>
      </c>
      <c r="J303" s="513"/>
      <c r="K303" s="450"/>
      <c r="L303" s="451"/>
    </row>
    <row r="304" spans="1:12" ht="15">
      <c r="A304" s="509">
        <v>8</v>
      </c>
      <c r="B304" s="484" t="s">
        <v>1432</v>
      </c>
      <c r="C304" s="489" t="s">
        <v>1433</v>
      </c>
      <c r="D304" s="489" t="s">
        <v>1434</v>
      </c>
      <c r="E304" s="489" t="s">
        <v>1435</v>
      </c>
      <c r="F304" s="597">
        <v>300</v>
      </c>
      <c r="G304" s="489" t="s">
        <v>1412</v>
      </c>
      <c r="H304" s="490">
        <v>1500</v>
      </c>
      <c r="I304" s="512" t="s">
        <v>682</v>
      </c>
      <c r="J304" s="513"/>
      <c r="K304" s="450"/>
      <c r="L304" s="451"/>
    </row>
    <row r="305" spans="1:12" ht="25.5">
      <c r="A305" s="483">
        <v>9</v>
      </c>
      <c r="B305" s="484" t="s">
        <v>1436</v>
      </c>
      <c r="C305" s="489" t="s">
        <v>1437</v>
      </c>
      <c r="D305" s="489" t="s">
        <v>1438</v>
      </c>
      <c r="E305" s="489" t="s">
        <v>1439</v>
      </c>
      <c r="F305" s="597">
        <v>2000</v>
      </c>
      <c r="G305" s="489" t="s">
        <v>1412</v>
      </c>
      <c r="H305" s="490">
        <v>5000</v>
      </c>
      <c r="I305" s="512" t="s">
        <v>682</v>
      </c>
      <c r="J305" s="513"/>
      <c r="K305" s="450"/>
      <c r="L305" s="451"/>
    </row>
    <row r="306" spans="1:12" ht="15">
      <c r="A306" s="509">
        <v>10</v>
      </c>
      <c r="B306" s="484" t="s">
        <v>1440</v>
      </c>
      <c r="C306" s="489" t="s">
        <v>1441</v>
      </c>
      <c r="D306" s="489" t="s">
        <v>1442</v>
      </c>
      <c r="E306" s="489" t="s">
        <v>1443</v>
      </c>
      <c r="F306" s="597">
        <v>2000</v>
      </c>
      <c r="G306" s="489" t="s">
        <v>602</v>
      </c>
      <c r="H306" s="490">
        <v>15000</v>
      </c>
      <c r="I306" s="512"/>
      <c r="J306" s="513" t="s">
        <v>682</v>
      </c>
      <c r="K306" s="450"/>
      <c r="L306" s="451"/>
    </row>
    <row r="307" spans="1:12" ht="15">
      <c r="A307" s="483">
        <v>11</v>
      </c>
      <c r="B307" s="484" t="s">
        <v>1444</v>
      </c>
      <c r="C307" s="489" t="s">
        <v>1445</v>
      </c>
      <c r="D307" s="489" t="s">
        <v>1446</v>
      </c>
      <c r="E307" s="489" t="s">
        <v>1447</v>
      </c>
      <c r="F307" s="597">
        <v>500</v>
      </c>
      <c r="G307" s="489" t="s">
        <v>1448</v>
      </c>
      <c r="H307" s="490">
        <v>3000</v>
      </c>
      <c r="I307" s="512" t="s">
        <v>682</v>
      </c>
      <c r="J307" s="513"/>
      <c r="K307" s="450"/>
      <c r="L307" s="451"/>
    </row>
    <row r="308" spans="1:12" ht="26.25">
      <c r="A308" s="509">
        <v>12</v>
      </c>
      <c r="B308" s="484" t="s">
        <v>1449</v>
      </c>
      <c r="C308" s="489" t="s">
        <v>1450</v>
      </c>
      <c r="D308" s="489" t="s">
        <v>1446</v>
      </c>
      <c r="E308" s="489" t="s">
        <v>1451</v>
      </c>
      <c r="F308" s="597">
        <v>500</v>
      </c>
      <c r="G308" s="489" t="s">
        <v>1452</v>
      </c>
      <c r="H308" s="490">
        <v>4000</v>
      </c>
      <c r="I308" s="512" t="s">
        <v>682</v>
      </c>
      <c r="J308" s="513"/>
      <c r="K308" s="450"/>
      <c r="L308" s="451"/>
    </row>
    <row r="309" spans="1:12" ht="15">
      <c r="A309" s="483">
        <v>13</v>
      </c>
      <c r="B309" s="484" t="s">
        <v>1453</v>
      </c>
      <c r="C309" s="489" t="s">
        <v>1454</v>
      </c>
      <c r="D309" s="489" t="s">
        <v>1455</v>
      </c>
      <c r="E309" s="489" t="s">
        <v>1456</v>
      </c>
      <c r="F309" s="597">
        <v>500</v>
      </c>
      <c r="G309" s="489"/>
      <c r="H309" s="490">
        <v>3000</v>
      </c>
      <c r="I309" s="512"/>
      <c r="J309" s="513"/>
      <c r="K309" s="450"/>
      <c r="L309" s="451"/>
    </row>
    <row r="310" spans="1:12" ht="26.25">
      <c r="A310" s="509">
        <v>14</v>
      </c>
      <c r="B310" s="484" t="s">
        <v>1457</v>
      </c>
      <c r="C310" s="489" t="s">
        <v>1073</v>
      </c>
      <c r="D310" s="489" t="s">
        <v>1074</v>
      </c>
      <c r="E310" s="489" t="s">
        <v>1075</v>
      </c>
      <c r="F310" s="597">
        <v>500</v>
      </c>
      <c r="G310" s="489"/>
      <c r="H310" s="524">
        <v>2000</v>
      </c>
      <c r="I310" s="512"/>
      <c r="J310" s="513" t="s">
        <v>682</v>
      </c>
      <c r="K310" s="450" t="s">
        <v>682</v>
      </c>
      <c r="L310" s="451"/>
    </row>
    <row r="311" spans="1:12" ht="15">
      <c r="A311" s="479" t="s">
        <v>597</v>
      </c>
      <c r="B311" s="480" t="s">
        <v>105</v>
      </c>
      <c r="C311" s="480"/>
      <c r="D311" s="481"/>
      <c r="E311" s="479"/>
      <c r="F311" s="482">
        <f>SUM(F312:F336)</f>
        <v>9800</v>
      </c>
      <c r="G311" s="525"/>
      <c r="H311" s="526">
        <f>SUM(H312:H336)</f>
        <v>600000</v>
      </c>
      <c r="I311" s="454">
        <f>COUNTIF(I312:I336,"x")</f>
        <v>24</v>
      </c>
      <c r="J311" s="448">
        <f>COUNTIF(J312:J336,"x")</f>
        <v>5</v>
      </c>
      <c r="K311" s="448">
        <f>COUNTIF(K312:K336,"x")</f>
        <v>5</v>
      </c>
      <c r="L311" s="456" t="e">
        <f>SUM(L312:L336)</f>
        <v>#REF!</v>
      </c>
    </row>
    <row r="312" spans="1:12" ht="25.5">
      <c r="A312" s="527">
        <v>1</v>
      </c>
      <c r="B312" s="527" t="s">
        <v>1459</v>
      </c>
      <c r="C312" s="527" t="s">
        <v>1460</v>
      </c>
      <c r="D312" s="527" t="s">
        <v>1461</v>
      </c>
      <c r="E312" s="527" t="s">
        <v>1462</v>
      </c>
      <c r="F312" s="610">
        <v>500</v>
      </c>
      <c r="G312" s="527" t="s">
        <v>1279</v>
      </c>
      <c r="H312" s="528">
        <v>40000</v>
      </c>
      <c r="I312" s="491" t="s">
        <v>682</v>
      </c>
      <c r="J312" s="491"/>
      <c r="K312" s="450" t="s">
        <v>682</v>
      </c>
      <c r="L312" s="529" t="e">
        <f>H312+H313+H314+H317+#REF!+#REF!+#REF!</f>
        <v>#REF!</v>
      </c>
    </row>
    <row r="313" spans="1:12" ht="25.5">
      <c r="A313" s="527">
        <v>2</v>
      </c>
      <c r="B313" s="527" t="s">
        <v>1463</v>
      </c>
      <c r="C313" s="527"/>
      <c r="D313" s="527" t="s">
        <v>1461</v>
      </c>
      <c r="E313" s="527"/>
      <c r="F313" s="610">
        <v>200</v>
      </c>
      <c r="G313" s="527" t="s">
        <v>1279</v>
      </c>
      <c r="H313" s="528">
        <v>15000</v>
      </c>
      <c r="I313" s="491" t="s">
        <v>682</v>
      </c>
      <c r="J313" s="530" t="s">
        <v>682</v>
      </c>
      <c r="K313" s="531" t="s">
        <v>682</v>
      </c>
      <c r="L313" s="529">
        <f>H313</f>
        <v>15000</v>
      </c>
    </row>
    <row r="314" spans="1:12" ht="25.5">
      <c r="A314" s="527">
        <v>3</v>
      </c>
      <c r="B314" s="527" t="s">
        <v>1464</v>
      </c>
      <c r="C314" s="527" t="s">
        <v>106</v>
      </c>
      <c r="D314" s="527" t="s">
        <v>1461</v>
      </c>
      <c r="E314" s="527" t="s">
        <v>1465</v>
      </c>
      <c r="F314" s="610">
        <v>300</v>
      </c>
      <c r="G314" s="527" t="s">
        <v>1279</v>
      </c>
      <c r="H314" s="528">
        <v>30000</v>
      </c>
      <c r="I314" s="491" t="s">
        <v>682</v>
      </c>
      <c r="J314" s="530" t="s">
        <v>682</v>
      </c>
      <c r="K314" s="531" t="s">
        <v>682</v>
      </c>
      <c r="L314" s="532">
        <f>H314</f>
        <v>30000</v>
      </c>
    </row>
    <row r="315" spans="1:12" ht="25.5">
      <c r="A315" s="527">
        <v>4</v>
      </c>
      <c r="B315" s="527" t="s">
        <v>1466</v>
      </c>
      <c r="C315" s="527" t="s">
        <v>114</v>
      </c>
      <c r="D315" s="527" t="s">
        <v>1467</v>
      </c>
      <c r="E315" s="527" t="s">
        <v>1468</v>
      </c>
      <c r="F315" s="610">
        <v>300</v>
      </c>
      <c r="G315" s="527" t="s">
        <v>1279</v>
      </c>
      <c r="H315" s="528">
        <v>30000</v>
      </c>
      <c r="I315" s="491" t="s">
        <v>682</v>
      </c>
      <c r="J315" s="491" t="s">
        <v>682</v>
      </c>
      <c r="K315" s="450"/>
      <c r="L315" s="533"/>
    </row>
    <row r="316" spans="1:12" ht="25.5">
      <c r="A316" s="527">
        <v>5</v>
      </c>
      <c r="B316" s="527" t="s">
        <v>1469</v>
      </c>
      <c r="C316" s="527" t="s">
        <v>1470</v>
      </c>
      <c r="D316" s="527" t="s">
        <v>1471</v>
      </c>
      <c r="E316" s="527"/>
      <c r="F316" s="610">
        <v>1000</v>
      </c>
      <c r="G316" s="527" t="s">
        <v>1279</v>
      </c>
      <c r="H316" s="528">
        <v>20000</v>
      </c>
      <c r="I316" s="491" t="s">
        <v>682</v>
      </c>
      <c r="J316" s="530" t="s">
        <v>682</v>
      </c>
      <c r="K316" s="531"/>
      <c r="L316" s="533"/>
    </row>
    <row r="317" spans="1:12" ht="25.5">
      <c r="A317" s="527">
        <v>6</v>
      </c>
      <c r="B317" s="527"/>
      <c r="C317" s="527" t="s">
        <v>1472</v>
      </c>
      <c r="D317" s="527" t="s">
        <v>1471</v>
      </c>
      <c r="E317" s="527" t="s">
        <v>1473</v>
      </c>
      <c r="F317" s="610">
        <v>300</v>
      </c>
      <c r="G317" s="527" t="s">
        <v>1279</v>
      </c>
      <c r="H317" s="528">
        <v>20000</v>
      </c>
      <c r="I317" s="491" t="s">
        <v>682</v>
      </c>
      <c r="J317" s="530"/>
      <c r="K317" s="531"/>
      <c r="L317" s="532">
        <f>H317</f>
        <v>20000</v>
      </c>
    </row>
    <row r="318" spans="1:12" ht="15">
      <c r="A318" s="527">
        <v>7</v>
      </c>
      <c r="B318" s="527" t="s">
        <v>1474</v>
      </c>
      <c r="C318" s="527" t="s">
        <v>1475</v>
      </c>
      <c r="D318" s="527" t="s">
        <v>1476</v>
      </c>
      <c r="E318" s="527" t="s">
        <v>1477</v>
      </c>
      <c r="F318" s="610">
        <v>300</v>
      </c>
      <c r="G318" s="527" t="s">
        <v>1279</v>
      </c>
      <c r="H318" s="528">
        <v>30000</v>
      </c>
      <c r="I318" s="491" t="s">
        <v>682</v>
      </c>
      <c r="J318" s="530"/>
      <c r="K318" s="531"/>
      <c r="L318" s="532"/>
    </row>
    <row r="319" spans="1:12" ht="15">
      <c r="A319" s="527">
        <v>8</v>
      </c>
      <c r="B319" s="527" t="s">
        <v>1478</v>
      </c>
      <c r="C319" s="527" t="s">
        <v>131</v>
      </c>
      <c r="D319" s="527" t="s">
        <v>1476</v>
      </c>
      <c r="E319" s="527" t="s">
        <v>1479</v>
      </c>
      <c r="F319" s="610">
        <v>300</v>
      </c>
      <c r="G319" s="527" t="s">
        <v>1279</v>
      </c>
      <c r="H319" s="528">
        <v>20000</v>
      </c>
      <c r="I319" s="491" t="s">
        <v>682</v>
      </c>
      <c r="J319" s="530"/>
      <c r="K319" s="531"/>
      <c r="L319" s="532"/>
    </row>
    <row r="320" spans="1:12" ht="15">
      <c r="A320" s="527">
        <v>9</v>
      </c>
      <c r="B320" s="527"/>
      <c r="C320" s="527" t="s">
        <v>583</v>
      </c>
      <c r="D320" s="527" t="s">
        <v>1476</v>
      </c>
      <c r="E320" s="527" t="s">
        <v>1480</v>
      </c>
      <c r="F320" s="610">
        <v>300</v>
      </c>
      <c r="G320" s="527" t="s">
        <v>1279</v>
      </c>
      <c r="H320" s="528">
        <v>25000</v>
      </c>
      <c r="I320" s="491" t="s">
        <v>682</v>
      </c>
      <c r="J320" s="530"/>
      <c r="K320" s="531"/>
      <c r="L320" s="532"/>
    </row>
    <row r="321" spans="1:12" ht="15">
      <c r="A321" s="527">
        <v>10</v>
      </c>
      <c r="B321" s="527" t="s">
        <v>1481</v>
      </c>
      <c r="C321" s="527" t="s">
        <v>1482</v>
      </c>
      <c r="D321" s="527" t="s">
        <v>1483</v>
      </c>
      <c r="E321" s="527" t="s">
        <v>1484</v>
      </c>
      <c r="F321" s="610">
        <v>300</v>
      </c>
      <c r="G321" s="527" t="s">
        <v>1279</v>
      </c>
      <c r="H321" s="528">
        <v>20000</v>
      </c>
      <c r="I321" s="491" t="s">
        <v>682</v>
      </c>
      <c r="J321" s="530"/>
      <c r="K321" s="531"/>
      <c r="L321" s="532"/>
    </row>
    <row r="322" spans="1:12" ht="15">
      <c r="A322" s="527">
        <v>11</v>
      </c>
      <c r="B322" s="527"/>
      <c r="C322" s="527" t="s">
        <v>1485</v>
      </c>
      <c r="D322" s="527" t="s">
        <v>1486</v>
      </c>
      <c r="E322" s="527" t="s">
        <v>1487</v>
      </c>
      <c r="F322" s="610">
        <v>200</v>
      </c>
      <c r="G322" s="527" t="s">
        <v>1279</v>
      </c>
      <c r="H322" s="528">
        <v>10000</v>
      </c>
      <c r="I322" s="491" t="s">
        <v>682</v>
      </c>
      <c r="J322" s="530"/>
      <c r="K322" s="531"/>
      <c r="L322" s="532"/>
    </row>
    <row r="323" spans="1:12" ht="15">
      <c r="A323" s="527">
        <v>12</v>
      </c>
      <c r="B323" s="527" t="s">
        <v>1488</v>
      </c>
      <c r="C323" s="527"/>
      <c r="D323" s="527" t="s">
        <v>1489</v>
      </c>
      <c r="E323" s="527"/>
      <c r="F323" s="610">
        <v>200</v>
      </c>
      <c r="G323" s="527" t="s">
        <v>1279</v>
      </c>
      <c r="H323" s="528">
        <v>10000</v>
      </c>
      <c r="I323" s="491" t="s">
        <v>682</v>
      </c>
      <c r="J323" s="530"/>
      <c r="K323" s="531"/>
      <c r="L323" s="532"/>
    </row>
    <row r="324" spans="1:12" ht="15">
      <c r="A324" s="527">
        <v>13</v>
      </c>
      <c r="B324" s="527" t="s">
        <v>1490</v>
      </c>
      <c r="C324" s="527"/>
      <c r="D324" s="527" t="s">
        <v>1491</v>
      </c>
      <c r="E324" s="527" t="s">
        <v>793</v>
      </c>
      <c r="F324" s="610">
        <v>200</v>
      </c>
      <c r="G324" s="527" t="s">
        <v>1279</v>
      </c>
      <c r="H324" s="528">
        <v>50000</v>
      </c>
      <c r="I324" s="491" t="s">
        <v>682</v>
      </c>
      <c r="J324" s="530"/>
      <c r="K324" s="531"/>
      <c r="L324" s="532"/>
    </row>
    <row r="325" spans="1:12" ht="15">
      <c r="A325" s="527">
        <v>14</v>
      </c>
      <c r="B325" s="527" t="s">
        <v>1492</v>
      </c>
      <c r="C325" s="527"/>
      <c r="D325" s="527" t="s">
        <v>1491</v>
      </c>
      <c r="E325" s="527" t="s">
        <v>1493</v>
      </c>
      <c r="F325" s="610">
        <v>300</v>
      </c>
      <c r="G325" s="527" t="s">
        <v>1279</v>
      </c>
      <c r="H325" s="528">
        <v>20000</v>
      </c>
      <c r="I325" s="491" t="s">
        <v>682</v>
      </c>
      <c r="J325" s="530"/>
      <c r="K325" s="531"/>
      <c r="L325" s="532"/>
    </row>
    <row r="326" spans="1:12" ht="15">
      <c r="A326" s="527">
        <v>15</v>
      </c>
      <c r="B326" s="527" t="s">
        <v>1494</v>
      </c>
      <c r="C326" s="527"/>
      <c r="D326" s="527" t="s">
        <v>1491</v>
      </c>
      <c r="E326" s="527" t="s">
        <v>1495</v>
      </c>
      <c r="F326" s="610">
        <v>300</v>
      </c>
      <c r="G326" s="527" t="s">
        <v>1279</v>
      </c>
      <c r="H326" s="528">
        <v>20000</v>
      </c>
      <c r="I326" s="491" t="s">
        <v>682</v>
      </c>
      <c r="J326" s="530"/>
      <c r="K326" s="531"/>
      <c r="L326" s="532"/>
    </row>
    <row r="327" spans="1:12" ht="15">
      <c r="A327" s="527">
        <v>16</v>
      </c>
      <c r="B327" s="527"/>
      <c r="C327" s="527" t="s">
        <v>1496</v>
      </c>
      <c r="D327" s="527" t="s">
        <v>1497</v>
      </c>
      <c r="E327" s="527" t="s">
        <v>1498</v>
      </c>
      <c r="F327" s="610">
        <v>300</v>
      </c>
      <c r="G327" s="527" t="s">
        <v>1279</v>
      </c>
      <c r="H327" s="528">
        <v>20000</v>
      </c>
      <c r="I327" s="491" t="s">
        <v>682</v>
      </c>
      <c r="J327" s="530"/>
      <c r="K327" s="531"/>
      <c r="L327" s="532"/>
    </row>
    <row r="328" spans="1:12" ht="15">
      <c r="A328" s="527">
        <v>17</v>
      </c>
      <c r="B328" s="527" t="s">
        <v>1499</v>
      </c>
      <c r="C328" s="527" t="s">
        <v>1500</v>
      </c>
      <c r="D328" s="527" t="s">
        <v>1497</v>
      </c>
      <c r="E328" s="527" t="s">
        <v>1501</v>
      </c>
      <c r="F328" s="610">
        <v>300</v>
      </c>
      <c r="G328" s="527" t="s">
        <v>1279</v>
      </c>
      <c r="H328" s="528">
        <v>25000</v>
      </c>
      <c r="I328" s="491" t="s">
        <v>682</v>
      </c>
      <c r="J328" s="530"/>
      <c r="K328" s="531"/>
      <c r="L328" s="532"/>
    </row>
    <row r="329" spans="1:12" ht="15">
      <c r="A329" s="527">
        <v>18</v>
      </c>
      <c r="B329" s="527"/>
      <c r="C329" s="527" t="s">
        <v>1502</v>
      </c>
      <c r="D329" s="527" t="s">
        <v>1503</v>
      </c>
      <c r="E329" s="527" t="s">
        <v>1504</v>
      </c>
      <c r="F329" s="610">
        <v>800</v>
      </c>
      <c r="G329" s="527" t="s">
        <v>1279</v>
      </c>
      <c r="H329" s="528">
        <v>20000</v>
      </c>
      <c r="I329" s="491" t="s">
        <v>682</v>
      </c>
      <c r="J329" s="530"/>
      <c r="K329" s="531" t="s">
        <v>682</v>
      </c>
      <c r="L329" s="532"/>
    </row>
    <row r="330" spans="1:12" ht="15">
      <c r="A330" s="527">
        <v>19</v>
      </c>
      <c r="B330" s="527" t="s">
        <v>1505</v>
      </c>
      <c r="C330" s="527" t="s">
        <v>1506</v>
      </c>
      <c r="D330" s="527" t="s">
        <v>1503</v>
      </c>
      <c r="E330" s="527" t="s">
        <v>1507</v>
      </c>
      <c r="F330" s="610">
        <v>1000</v>
      </c>
      <c r="G330" s="527" t="s">
        <v>1279</v>
      </c>
      <c r="H330" s="528">
        <v>30000</v>
      </c>
      <c r="I330" s="491"/>
      <c r="J330" s="530" t="s">
        <v>682</v>
      </c>
      <c r="K330" s="531" t="s">
        <v>682</v>
      </c>
      <c r="L330" s="532"/>
    </row>
    <row r="331" spans="1:12" ht="15">
      <c r="A331" s="527">
        <v>20</v>
      </c>
      <c r="B331" s="527" t="s">
        <v>1508</v>
      </c>
      <c r="C331" s="527" t="s">
        <v>1509</v>
      </c>
      <c r="D331" s="527" t="s">
        <v>1503</v>
      </c>
      <c r="E331" s="527" t="s">
        <v>1510</v>
      </c>
      <c r="F331" s="610">
        <v>800</v>
      </c>
      <c r="G331" s="527" t="s">
        <v>1279</v>
      </c>
      <c r="H331" s="528">
        <v>35000</v>
      </c>
      <c r="I331" s="491" t="s">
        <v>682</v>
      </c>
      <c r="J331" s="530"/>
      <c r="K331" s="531"/>
      <c r="L331" s="532"/>
    </row>
    <row r="332" spans="1:12" ht="15">
      <c r="A332" s="527">
        <v>21</v>
      </c>
      <c r="B332" s="527" t="s">
        <v>1511</v>
      </c>
      <c r="C332" s="527" t="s">
        <v>1512</v>
      </c>
      <c r="D332" s="527" t="s">
        <v>1513</v>
      </c>
      <c r="E332" s="527" t="s">
        <v>1514</v>
      </c>
      <c r="F332" s="610">
        <v>300</v>
      </c>
      <c r="G332" s="527" t="s">
        <v>1279</v>
      </c>
      <c r="H332" s="528">
        <v>15000</v>
      </c>
      <c r="I332" s="491" t="s">
        <v>682</v>
      </c>
      <c r="J332" s="530"/>
      <c r="K332" s="531"/>
      <c r="L332" s="532"/>
    </row>
    <row r="333" spans="1:12" ht="25.5">
      <c r="A333" s="527">
        <v>22</v>
      </c>
      <c r="B333" s="527"/>
      <c r="C333" s="527" t="s">
        <v>1515</v>
      </c>
      <c r="D333" s="527" t="s">
        <v>1516</v>
      </c>
      <c r="E333" s="527"/>
      <c r="F333" s="610">
        <v>300</v>
      </c>
      <c r="G333" s="527" t="s">
        <v>1279</v>
      </c>
      <c r="H333" s="528">
        <v>40000</v>
      </c>
      <c r="I333" s="491" t="s">
        <v>682</v>
      </c>
      <c r="J333" s="530"/>
      <c r="K333" s="531"/>
      <c r="L333" s="532"/>
    </row>
    <row r="334" spans="1:12" ht="25.5">
      <c r="A334" s="527">
        <v>23</v>
      </c>
      <c r="B334" s="527" t="s">
        <v>1517</v>
      </c>
      <c r="C334" s="527" t="s">
        <v>1518</v>
      </c>
      <c r="D334" s="527" t="s">
        <v>1519</v>
      </c>
      <c r="E334" s="527" t="s">
        <v>1520</v>
      </c>
      <c r="F334" s="610">
        <v>500</v>
      </c>
      <c r="G334" s="527" t="s">
        <v>1279</v>
      </c>
      <c r="H334" s="528">
        <v>30000</v>
      </c>
      <c r="I334" s="491" t="s">
        <v>682</v>
      </c>
      <c r="J334" s="530"/>
      <c r="K334" s="531"/>
      <c r="L334" s="532"/>
    </row>
    <row r="335" spans="1:12" ht="25.5">
      <c r="A335" s="527">
        <v>24</v>
      </c>
      <c r="B335" s="527"/>
      <c r="C335" s="527" t="s">
        <v>1521</v>
      </c>
      <c r="D335" s="527" t="s">
        <v>1516</v>
      </c>
      <c r="E335" s="527" t="s">
        <v>1522</v>
      </c>
      <c r="F335" s="610">
        <v>300</v>
      </c>
      <c r="G335" s="527" t="s">
        <v>1279</v>
      </c>
      <c r="H335" s="528">
        <v>15000</v>
      </c>
      <c r="I335" s="491" t="s">
        <v>682</v>
      </c>
      <c r="J335" s="530"/>
      <c r="K335" s="531"/>
      <c r="L335" s="532"/>
    </row>
    <row r="336" spans="1:12" ht="25.5">
      <c r="A336" s="527">
        <v>25</v>
      </c>
      <c r="B336" s="527"/>
      <c r="C336" s="527" t="s">
        <v>1523</v>
      </c>
      <c r="D336" s="527" t="s">
        <v>1524</v>
      </c>
      <c r="E336" s="527"/>
      <c r="F336" s="610">
        <v>200</v>
      </c>
      <c r="G336" s="527" t="s">
        <v>1279</v>
      </c>
      <c r="H336" s="528">
        <v>10000</v>
      </c>
      <c r="I336" s="491" t="s">
        <v>682</v>
      </c>
      <c r="J336" s="530"/>
      <c r="K336" s="531"/>
      <c r="L336" s="532"/>
    </row>
    <row r="337" spans="1:12" ht="15">
      <c r="A337" s="479" t="s">
        <v>625</v>
      </c>
      <c r="B337" s="480" t="s">
        <v>650</v>
      </c>
      <c r="C337" s="480"/>
      <c r="D337" s="481"/>
      <c r="E337" s="479"/>
      <c r="F337" s="482">
        <f>SUM(F338:F339)</f>
        <v>1382</v>
      </c>
      <c r="G337" s="480"/>
      <c r="H337" s="507">
        <f>SUM(H338:H339)</f>
        <v>1500000</v>
      </c>
      <c r="I337" s="454">
        <f>COUNTIF(I338:I339,"x")</f>
        <v>0</v>
      </c>
      <c r="J337" s="448">
        <f>COUNTIF(J338:J339,"x")</f>
        <v>2</v>
      </c>
      <c r="K337" s="448">
        <f>COUNTIF(K338:K339,"x")</f>
        <v>2</v>
      </c>
      <c r="L337" s="453">
        <f>SUM(L338:L339)</f>
        <v>1500000</v>
      </c>
    </row>
    <row r="338" spans="1:12" ht="25.5">
      <c r="A338" s="483">
        <v>1</v>
      </c>
      <c r="B338" s="484" t="s">
        <v>1054</v>
      </c>
      <c r="C338" s="484"/>
      <c r="D338" s="484" t="s">
        <v>651</v>
      </c>
      <c r="E338" s="485"/>
      <c r="F338" s="596"/>
      <c r="G338" s="496" t="s">
        <v>58</v>
      </c>
      <c r="H338" s="490">
        <v>400000</v>
      </c>
      <c r="I338" s="491"/>
      <c r="J338" s="491" t="s">
        <v>682</v>
      </c>
      <c r="K338" s="450" t="s">
        <v>682</v>
      </c>
      <c r="L338" s="532">
        <f>H338</f>
        <v>400000</v>
      </c>
    </row>
    <row r="339" spans="1:12" ht="25.5">
      <c r="A339" s="534">
        <v>2</v>
      </c>
      <c r="B339" s="527" t="s">
        <v>1061</v>
      </c>
      <c r="C339" s="527" t="s">
        <v>1062</v>
      </c>
      <c r="D339" s="527" t="s">
        <v>1063</v>
      </c>
      <c r="E339" s="535" t="s">
        <v>1064</v>
      </c>
      <c r="F339" s="603">
        <v>1382</v>
      </c>
      <c r="G339" s="527" t="s">
        <v>1065</v>
      </c>
      <c r="H339" s="536">
        <v>1100000</v>
      </c>
      <c r="I339" s="534"/>
      <c r="J339" s="537" t="s">
        <v>682</v>
      </c>
      <c r="K339" s="538" t="s">
        <v>682</v>
      </c>
      <c r="L339" s="539">
        <f>H339</f>
        <v>1100000</v>
      </c>
    </row>
    <row r="340" spans="1:12" ht="15">
      <c r="A340" s="479" t="s">
        <v>642</v>
      </c>
      <c r="B340" s="480" t="s">
        <v>626</v>
      </c>
      <c r="C340" s="480"/>
      <c r="D340" s="481"/>
      <c r="E340" s="479"/>
      <c r="F340" s="482">
        <f>SUM(F341:F349)</f>
        <v>20800</v>
      </c>
      <c r="G340" s="525"/>
      <c r="H340" s="507">
        <f>SUM(H341:H349)</f>
        <v>67200</v>
      </c>
      <c r="I340" s="454">
        <f>COUNTIF(I341:I349,"x")</f>
        <v>9</v>
      </c>
      <c r="J340" s="448">
        <f>COUNTIF(J341:J349,"x")</f>
        <v>0</v>
      </c>
      <c r="K340" s="448">
        <f>COUNTIF(K341:K349,"x")</f>
        <v>0</v>
      </c>
      <c r="L340" s="453" t="e">
        <f>SUM(#REF!)</f>
        <v>#REF!</v>
      </c>
    </row>
    <row r="341" spans="1:12" ht="15">
      <c r="A341" s="457">
        <v>1</v>
      </c>
      <c r="B341" s="527" t="s">
        <v>1525</v>
      </c>
      <c r="C341" s="527" t="s">
        <v>1526</v>
      </c>
      <c r="D341" s="527" t="s">
        <v>1527</v>
      </c>
      <c r="E341" s="540" t="s">
        <v>1528</v>
      </c>
      <c r="F341" s="611">
        <v>15000</v>
      </c>
      <c r="G341" s="541" t="s">
        <v>1550</v>
      </c>
      <c r="H341" s="458">
        <v>9000</v>
      </c>
      <c r="I341" s="464" t="s">
        <v>682</v>
      </c>
      <c r="J341" s="459"/>
      <c r="K341" s="459"/>
      <c r="L341" s="460"/>
    </row>
    <row r="342" spans="1:12" ht="15">
      <c r="A342" s="457">
        <v>2</v>
      </c>
      <c r="B342" s="527" t="s">
        <v>1529</v>
      </c>
      <c r="C342" s="527" t="s">
        <v>1530</v>
      </c>
      <c r="D342" s="527" t="s">
        <v>1531</v>
      </c>
      <c r="E342" s="541" t="s">
        <v>1544</v>
      </c>
      <c r="F342" s="611">
        <v>800</v>
      </c>
      <c r="G342" s="541" t="s">
        <v>1551</v>
      </c>
      <c r="H342" s="458">
        <v>9000</v>
      </c>
      <c r="I342" s="464" t="s">
        <v>682</v>
      </c>
      <c r="J342" s="459"/>
      <c r="K342" s="459"/>
      <c r="L342" s="460"/>
    </row>
    <row r="343" spans="1:12" ht="15">
      <c r="A343" s="457">
        <v>3</v>
      </c>
      <c r="B343" s="527" t="s">
        <v>1532</v>
      </c>
      <c r="C343" s="527" t="s">
        <v>1533</v>
      </c>
      <c r="D343" s="527" t="s">
        <v>1531</v>
      </c>
      <c r="E343" s="541" t="s">
        <v>1545</v>
      </c>
      <c r="F343" s="611">
        <v>1000</v>
      </c>
      <c r="G343" s="541" t="s">
        <v>1552</v>
      </c>
      <c r="H343" s="458">
        <v>10500</v>
      </c>
      <c r="I343" s="464" t="s">
        <v>682</v>
      </c>
      <c r="J343" s="459"/>
      <c r="K343" s="459"/>
      <c r="L343" s="460"/>
    </row>
    <row r="344" spans="1:12" ht="15">
      <c r="A344" s="457">
        <v>4</v>
      </c>
      <c r="B344" s="527" t="s">
        <v>1534</v>
      </c>
      <c r="C344" s="527" t="s">
        <v>1534</v>
      </c>
      <c r="D344" s="527" t="s">
        <v>1535</v>
      </c>
      <c r="E344" s="540"/>
      <c r="F344" s="611">
        <v>500</v>
      </c>
      <c r="G344" s="541" t="s">
        <v>1553</v>
      </c>
      <c r="H344" s="458">
        <v>3000</v>
      </c>
      <c r="I344" s="464" t="s">
        <v>682</v>
      </c>
      <c r="J344" s="459"/>
      <c r="K344" s="459"/>
      <c r="L344" s="460"/>
    </row>
    <row r="345" spans="1:12" ht="15">
      <c r="A345" s="457">
        <v>5</v>
      </c>
      <c r="B345" s="527" t="s">
        <v>627</v>
      </c>
      <c r="C345" s="527" t="s">
        <v>628</v>
      </c>
      <c r="D345" s="527" t="s">
        <v>1531</v>
      </c>
      <c r="E345" s="541" t="s">
        <v>1546</v>
      </c>
      <c r="F345" s="611">
        <v>100</v>
      </c>
      <c r="G345" s="541" t="s">
        <v>1554</v>
      </c>
      <c r="H345" s="458">
        <v>3500</v>
      </c>
      <c r="I345" s="464" t="s">
        <v>682</v>
      </c>
      <c r="J345" s="459"/>
      <c r="K345" s="459"/>
      <c r="L345" s="460"/>
    </row>
    <row r="346" spans="1:12" ht="15">
      <c r="A346" s="457">
        <v>6</v>
      </c>
      <c r="B346" s="527" t="s">
        <v>606</v>
      </c>
      <c r="C346" s="527" t="s">
        <v>1381</v>
      </c>
      <c r="D346" s="527" t="s">
        <v>1536</v>
      </c>
      <c r="E346" s="541" t="s">
        <v>1547</v>
      </c>
      <c r="F346" s="611">
        <v>1100</v>
      </c>
      <c r="G346" s="541" t="s">
        <v>1555</v>
      </c>
      <c r="H346" s="458">
        <v>10700</v>
      </c>
      <c r="I346" s="464" t="s">
        <v>682</v>
      </c>
      <c r="J346" s="459"/>
      <c r="K346" s="459"/>
      <c r="L346" s="460"/>
    </row>
    <row r="347" spans="1:12" ht="15">
      <c r="A347" s="457">
        <v>7</v>
      </c>
      <c r="B347" s="527" t="s">
        <v>1537</v>
      </c>
      <c r="C347" s="527" t="s">
        <v>1538</v>
      </c>
      <c r="D347" s="527" t="s">
        <v>1531</v>
      </c>
      <c r="E347" s="541" t="s">
        <v>1548</v>
      </c>
      <c r="F347" s="611">
        <v>1500</v>
      </c>
      <c r="G347" s="541" t="s">
        <v>1556</v>
      </c>
      <c r="H347" s="458">
        <v>15000</v>
      </c>
      <c r="I347" s="464" t="s">
        <v>682</v>
      </c>
      <c r="J347" s="459"/>
      <c r="K347" s="459"/>
      <c r="L347" s="460"/>
    </row>
    <row r="348" spans="1:12" ht="15">
      <c r="A348" s="457">
        <v>8</v>
      </c>
      <c r="B348" s="527" t="s">
        <v>1539</v>
      </c>
      <c r="C348" s="527" t="s">
        <v>1540</v>
      </c>
      <c r="D348" s="527" t="s">
        <v>1541</v>
      </c>
      <c r="E348" s="540"/>
      <c r="F348" s="611">
        <v>600</v>
      </c>
      <c r="G348" s="541" t="s">
        <v>1553</v>
      </c>
      <c r="H348" s="458">
        <v>3000</v>
      </c>
      <c r="I348" s="464" t="s">
        <v>682</v>
      </c>
      <c r="J348" s="459"/>
      <c r="K348" s="459"/>
      <c r="L348" s="460"/>
    </row>
    <row r="349" spans="1:12" ht="15">
      <c r="A349" s="457">
        <v>9</v>
      </c>
      <c r="B349" s="527" t="s">
        <v>1542</v>
      </c>
      <c r="C349" s="527" t="s">
        <v>1543</v>
      </c>
      <c r="D349" s="527" t="s">
        <v>1531</v>
      </c>
      <c r="E349" s="541" t="s">
        <v>1549</v>
      </c>
      <c r="F349" s="611">
        <v>200</v>
      </c>
      <c r="G349" s="541" t="s">
        <v>1557</v>
      </c>
      <c r="H349" s="458">
        <v>3500</v>
      </c>
      <c r="I349" s="464" t="s">
        <v>682</v>
      </c>
      <c r="J349" s="459"/>
      <c r="K349" s="459"/>
      <c r="L349" s="460"/>
    </row>
    <row r="350" spans="1:12" ht="15">
      <c r="A350" s="479" t="s">
        <v>649</v>
      </c>
      <c r="B350" s="480" t="s">
        <v>598</v>
      </c>
      <c r="C350" s="480"/>
      <c r="D350" s="481"/>
      <c r="E350" s="479"/>
      <c r="F350" s="482">
        <f>SUM(F351:F367)</f>
        <v>41450</v>
      </c>
      <c r="G350" s="525"/>
      <c r="H350" s="526">
        <f>SUM(H351:H367)</f>
        <v>120500</v>
      </c>
      <c r="I350" s="454">
        <f>COUNTIF(I351:I367,"x")</f>
        <v>15</v>
      </c>
      <c r="J350" s="448">
        <f>COUNTIF(J351:J367,"x")</f>
        <v>2</v>
      </c>
      <c r="K350" s="448">
        <f>COUNTIF(K351:K367,"x")</f>
        <v>2</v>
      </c>
      <c r="L350" s="456">
        <f>SUM(L360:L367)</f>
        <v>5200</v>
      </c>
    </row>
    <row r="351" spans="1:12" ht="25.5">
      <c r="A351" s="484">
        <v>1</v>
      </c>
      <c r="B351" s="484" t="s">
        <v>1055</v>
      </c>
      <c r="C351" s="484" t="s">
        <v>621</v>
      </c>
      <c r="D351" s="484" t="s">
        <v>623</v>
      </c>
      <c r="E351" s="484" t="s">
        <v>624</v>
      </c>
      <c r="F351" s="597">
        <v>20000</v>
      </c>
      <c r="G351" s="484" t="s">
        <v>602</v>
      </c>
      <c r="H351" s="528">
        <v>70000</v>
      </c>
      <c r="I351" s="512"/>
      <c r="J351" s="512" t="s">
        <v>682</v>
      </c>
      <c r="K351" s="512" t="s">
        <v>682</v>
      </c>
      <c r="L351" s="461"/>
    </row>
    <row r="352" spans="1:12" ht="25.5">
      <c r="A352" s="484">
        <v>2</v>
      </c>
      <c r="B352" s="484" t="s">
        <v>611</v>
      </c>
      <c r="C352" s="484" t="s">
        <v>612</v>
      </c>
      <c r="D352" s="484" t="s">
        <v>659</v>
      </c>
      <c r="E352" s="502" t="s">
        <v>1836</v>
      </c>
      <c r="F352" s="597">
        <v>10000</v>
      </c>
      <c r="G352" s="484" t="s">
        <v>994</v>
      </c>
      <c r="H352" s="528">
        <v>7000</v>
      </c>
      <c r="I352" s="512"/>
      <c r="J352" s="512" t="s">
        <v>682</v>
      </c>
      <c r="K352" s="512" t="s">
        <v>682</v>
      </c>
      <c r="L352" s="461"/>
    </row>
    <row r="353" spans="1:12" ht="25.5">
      <c r="A353" s="484">
        <v>3</v>
      </c>
      <c r="B353" s="484"/>
      <c r="C353" s="484" t="s">
        <v>618</v>
      </c>
      <c r="D353" s="484" t="s">
        <v>619</v>
      </c>
      <c r="E353" s="502" t="s">
        <v>1838</v>
      </c>
      <c r="F353" s="597">
        <v>2000</v>
      </c>
      <c r="G353" s="484" t="s">
        <v>993</v>
      </c>
      <c r="H353" s="528">
        <v>5000</v>
      </c>
      <c r="I353" s="512" t="s">
        <v>682</v>
      </c>
      <c r="J353" s="512"/>
      <c r="K353" s="459"/>
      <c r="L353" s="461"/>
    </row>
    <row r="354" spans="1:12" ht="25.5">
      <c r="A354" s="484">
        <v>4</v>
      </c>
      <c r="B354" s="484" t="s">
        <v>615</v>
      </c>
      <c r="C354" s="484" t="s">
        <v>616</v>
      </c>
      <c r="D354" s="484" t="s">
        <v>660</v>
      </c>
      <c r="E354" s="502" t="s">
        <v>1837</v>
      </c>
      <c r="F354" s="597">
        <v>1000</v>
      </c>
      <c r="G354" s="484" t="s">
        <v>995</v>
      </c>
      <c r="H354" s="528">
        <v>4000</v>
      </c>
      <c r="I354" s="512" t="s">
        <v>682</v>
      </c>
      <c r="J354" s="512"/>
      <c r="K354" s="459"/>
      <c r="L354" s="461"/>
    </row>
    <row r="355" spans="1:12" ht="25.5">
      <c r="A355" s="484">
        <v>5</v>
      </c>
      <c r="B355" s="484" t="s">
        <v>613</v>
      </c>
      <c r="C355" s="484" t="s">
        <v>614</v>
      </c>
      <c r="D355" s="484" t="s">
        <v>658</v>
      </c>
      <c r="E355" s="502" t="s">
        <v>1839</v>
      </c>
      <c r="F355" s="597">
        <v>600</v>
      </c>
      <c r="G355" s="484" t="s">
        <v>796</v>
      </c>
      <c r="H355" s="528">
        <v>3000</v>
      </c>
      <c r="I355" s="512" t="s">
        <v>682</v>
      </c>
      <c r="J355" s="512"/>
      <c r="K355" s="459"/>
      <c r="L355" s="461"/>
    </row>
    <row r="356" spans="1:12" ht="25.5">
      <c r="A356" s="484">
        <v>6</v>
      </c>
      <c r="B356" s="484" t="s">
        <v>1558</v>
      </c>
      <c r="C356" s="484"/>
      <c r="D356" s="484" t="s">
        <v>1559</v>
      </c>
      <c r="E356" s="484"/>
      <c r="F356" s="597">
        <v>500</v>
      </c>
      <c r="G356" s="484" t="s">
        <v>1560</v>
      </c>
      <c r="H356" s="528">
        <v>2100</v>
      </c>
      <c r="I356" s="512" t="s">
        <v>682</v>
      </c>
      <c r="J356" s="512"/>
      <c r="K356" s="459"/>
      <c r="L356" s="461"/>
    </row>
    <row r="357" spans="1:12" ht="15">
      <c r="A357" s="484">
        <v>7</v>
      </c>
      <c r="B357" s="484" t="s">
        <v>1561</v>
      </c>
      <c r="C357" s="484"/>
      <c r="D357" s="484" t="s">
        <v>1559</v>
      </c>
      <c r="E357" s="484"/>
      <c r="F357" s="597">
        <v>450</v>
      </c>
      <c r="G357" s="484" t="s">
        <v>1562</v>
      </c>
      <c r="H357" s="528">
        <v>1900</v>
      </c>
      <c r="I357" s="512" t="s">
        <v>682</v>
      </c>
      <c r="J357" s="512"/>
      <c r="K357" s="459"/>
      <c r="L357" s="461"/>
    </row>
    <row r="358" spans="1:12" ht="15">
      <c r="A358" s="484">
        <v>8</v>
      </c>
      <c r="B358" s="484" t="s">
        <v>1563</v>
      </c>
      <c r="C358" s="484" t="s">
        <v>1564</v>
      </c>
      <c r="D358" s="484" t="s">
        <v>1565</v>
      </c>
      <c r="E358" s="484"/>
      <c r="F358" s="597">
        <v>700</v>
      </c>
      <c r="G358" s="484" t="s">
        <v>1566</v>
      </c>
      <c r="H358" s="528">
        <v>2500</v>
      </c>
      <c r="I358" s="512" t="s">
        <v>682</v>
      </c>
      <c r="J358" s="512"/>
      <c r="K358" s="459"/>
      <c r="L358" s="461"/>
    </row>
    <row r="359" spans="1:12" ht="15">
      <c r="A359" s="484">
        <v>9</v>
      </c>
      <c r="B359" s="484"/>
      <c r="C359" s="484" t="s">
        <v>30</v>
      </c>
      <c r="D359" s="484" t="s">
        <v>1567</v>
      </c>
      <c r="E359" s="484"/>
      <c r="F359" s="597">
        <v>800</v>
      </c>
      <c r="G359" s="484" t="s">
        <v>1568</v>
      </c>
      <c r="H359" s="528">
        <v>3000</v>
      </c>
      <c r="I359" s="512" t="s">
        <v>682</v>
      </c>
      <c r="J359" s="512"/>
      <c r="K359" s="459"/>
      <c r="L359" s="461"/>
    </row>
    <row r="360" spans="1:12" ht="15">
      <c r="A360" s="484">
        <v>10</v>
      </c>
      <c r="B360" s="484" t="s">
        <v>1569</v>
      </c>
      <c r="C360" s="484"/>
      <c r="D360" s="484" t="s">
        <v>1565</v>
      </c>
      <c r="E360" s="484"/>
      <c r="F360" s="597">
        <v>550</v>
      </c>
      <c r="G360" s="484" t="s">
        <v>1570</v>
      </c>
      <c r="H360" s="528">
        <v>2200</v>
      </c>
      <c r="I360" s="512" t="s">
        <v>682</v>
      </c>
      <c r="J360" s="512"/>
      <c r="K360" s="450"/>
      <c r="L360" s="452">
        <f>SUM(H360:H361)</f>
        <v>3700</v>
      </c>
    </row>
    <row r="361" spans="1:12" ht="15">
      <c r="A361" s="484">
        <v>11</v>
      </c>
      <c r="B361" s="484"/>
      <c r="C361" s="484" t="s">
        <v>1571</v>
      </c>
      <c r="D361" s="484" t="s">
        <v>1572</v>
      </c>
      <c r="E361" s="484"/>
      <c r="F361" s="597">
        <v>400</v>
      </c>
      <c r="G361" s="484" t="s">
        <v>1573</v>
      </c>
      <c r="H361" s="528">
        <v>1500</v>
      </c>
      <c r="I361" s="512" t="s">
        <v>682</v>
      </c>
      <c r="J361" s="512"/>
      <c r="K361" s="450"/>
      <c r="L361" s="452">
        <f>H361</f>
        <v>1500</v>
      </c>
    </row>
    <row r="362" spans="1:12" ht="15">
      <c r="A362" s="484">
        <v>12</v>
      </c>
      <c r="B362" s="484" t="s">
        <v>1574</v>
      </c>
      <c r="C362" s="484"/>
      <c r="D362" s="484" t="s">
        <v>1572</v>
      </c>
      <c r="E362" s="484"/>
      <c r="F362" s="597">
        <v>400</v>
      </c>
      <c r="G362" s="484" t="s">
        <v>1575</v>
      </c>
      <c r="H362" s="528">
        <v>1500</v>
      </c>
      <c r="I362" s="512" t="s">
        <v>682</v>
      </c>
      <c r="J362" s="512"/>
      <c r="K362" s="450"/>
      <c r="L362" s="451"/>
    </row>
    <row r="363" spans="1:12" ht="15">
      <c r="A363" s="484">
        <v>13</v>
      </c>
      <c r="B363" s="484" t="s">
        <v>1576</v>
      </c>
      <c r="C363" s="484" t="s">
        <v>1577</v>
      </c>
      <c r="D363" s="484" t="s">
        <v>1578</v>
      </c>
      <c r="E363" s="484"/>
      <c r="F363" s="597">
        <v>500</v>
      </c>
      <c r="G363" s="484" t="s">
        <v>1579</v>
      </c>
      <c r="H363" s="528">
        <v>2300</v>
      </c>
      <c r="I363" s="512" t="s">
        <v>682</v>
      </c>
      <c r="J363" s="512"/>
      <c r="K363" s="450"/>
      <c r="L363" s="451"/>
    </row>
    <row r="364" spans="1:12" ht="15">
      <c r="A364" s="484">
        <v>14</v>
      </c>
      <c r="B364" s="484" t="s">
        <v>1580</v>
      </c>
      <c r="C364" s="484"/>
      <c r="D364" s="484" t="s">
        <v>1581</v>
      </c>
      <c r="E364" s="484"/>
      <c r="F364" s="597">
        <v>400</v>
      </c>
      <c r="G364" s="484" t="s">
        <v>1582</v>
      </c>
      <c r="H364" s="528">
        <v>2000</v>
      </c>
      <c r="I364" s="512" t="s">
        <v>682</v>
      </c>
      <c r="J364" s="512"/>
      <c r="K364" s="450"/>
      <c r="L364" s="451"/>
    </row>
    <row r="365" spans="1:12" ht="15">
      <c r="A365" s="484">
        <v>15</v>
      </c>
      <c r="B365" s="484" t="s">
        <v>1583</v>
      </c>
      <c r="C365" s="484"/>
      <c r="D365" s="484" t="s">
        <v>1581</v>
      </c>
      <c r="E365" s="484"/>
      <c r="F365" s="597">
        <v>650</v>
      </c>
      <c r="G365" s="484" t="s">
        <v>1568</v>
      </c>
      <c r="H365" s="528">
        <v>3000</v>
      </c>
      <c r="I365" s="512" t="s">
        <v>682</v>
      </c>
      <c r="J365" s="512"/>
      <c r="K365" s="450"/>
      <c r="L365" s="451"/>
    </row>
    <row r="366" spans="1:12" ht="25.5">
      <c r="A366" s="484">
        <v>16</v>
      </c>
      <c r="B366" s="484" t="s">
        <v>1584</v>
      </c>
      <c r="C366" s="484" t="s">
        <v>488</v>
      </c>
      <c r="D366" s="484" t="s">
        <v>1585</v>
      </c>
      <c r="E366" s="484"/>
      <c r="F366" s="597">
        <v>1000</v>
      </c>
      <c r="G366" s="484" t="s">
        <v>1586</v>
      </c>
      <c r="H366" s="528">
        <v>4500</v>
      </c>
      <c r="I366" s="512" t="s">
        <v>682</v>
      </c>
      <c r="J366" s="512"/>
      <c r="K366" s="450"/>
      <c r="L366" s="451"/>
    </row>
    <row r="367" spans="1:12" ht="25.5">
      <c r="A367" s="484">
        <v>17</v>
      </c>
      <c r="B367" s="484" t="s">
        <v>1587</v>
      </c>
      <c r="C367" s="484" t="s">
        <v>1588</v>
      </c>
      <c r="D367" s="484" t="s">
        <v>1589</v>
      </c>
      <c r="E367" s="484"/>
      <c r="F367" s="597">
        <v>1500</v>
      </c>
      <c r="G367" s="484" t="s">
        <v>1590</v>
      </c>
      <c r="H367" s="528">
        <v>5000</v>
      </c>
      <c r="I367" s="512" t="s">
        <v>682</v>
      </c>
      <c r="J367" s="512"/>
      <c r="K367" s="450"/>
      <c r="L367" s="451"/>
    </row>
    <row r="368" spans="1:12" ht="15">
      <c r="A368" s="479" t="s">
        <v>1028</v>
      </c>
      <c r="B368" s="480" t="s">
        <v>1037</v>
      </c>
      <c r="C368" s="542"/>
      <c r="D368" s="543"/>
      <c r="E368" s="544"/>
      <c r="F368" s="604">
        <f>F369</f>
        <v>0</v>
      </c>
      <c r="G368" s="545"/>
      <c r="H368" s="507">
        <f>H369</f>
        <v>20000</v>
      </c>
      <c r="I368" s="454">
        <f>COUNTIF(I369,"x")</f>
        <v>0</v>
      </c>
      <c r="J368" s="454">
        <f>COUNTIF(J369,"x")</f>
        <v>1</v>
      </c>
      <c r="K368" s="454">
        <f>COUNTIF(K369,"x")</f>
        <v>1</v>
      </c>
      <c r="L368" s="462">
        <f>L369</f>
        <v>20000</v>
      </c>
    </row>
    <row r="369" spans="1:12" ht="25.5">
      <c r="A369" s="546">
        <v>1</v>
      </c>
      <c r="B369" s="547" t="s">
        <v>1035</v>
      </c>
      <c r="C369" s="547" t="s">
        <v>1034</v>
      </c>
      <c r="D369" s="547" t="s">
        <v>1036</v>
      </c>
      <c r="E369" s="548" t="s">
        <v>1038</v>
      </c>
      <c r="F369" s="605"/>
      <c r="G369" s="547" t="s">
        <v>1039</v>
      </c>
      <c r="H369" s="524">
        <v>20000</v>
      </c>
      <c r="I369" s="549"/>
      <c r="J369" s="549" t="s">
        <v>682</v>
      </c>
      <c r="K369" s="463" t="s">
        <v>682</v>
      </c>
      <c r="L369" s="550">
        <f>H369</f>
        <v>20000</v>
      </c>
    </row>
    <row r="370" spans="1:12" ht="15">
      <c r="A370" s="479" t="s">
        <v>1033</v>
      </c>
      <c r="B370" s="480" t="s">
        <v>1029</v>
      </c>
      <c r="C370" s="480"/>
      <c r="D370" s="481"/>
      <c r="E370" s="479"/>
      <c r="F370" s="604">
        <f>F371</f>
        <v>0</v>
      </c>
      <c r="G370" s="551"/>
      <c r="H370" s="507">
        <f>H371</f>
        <v>20000</v>
      </c>
      <c r="I370" s="454">
        <f>COUNTIF(I371,"x")</f>
        <v>0</v>
      </c>
      <c r="J370" s="448">
        <f>COUNTIF(J371,"x")</f>
        <v>1</v>
      </c>
      <c r="K370" s="448">
        <f>COUNTIF(K371,"x")</f>
        <v>1</v>
      </c>
      <c r="L370" s="462">
        <f>L371</f>
        <v>20000</v>
      </c>
    </row>
    <row r="371" spans="1:12" ht="25.5">
      <c r="A371" s="546">
        <v>1</v>
      </c>
      <c r="B371" s="547" t="s">
        <v>1030</v>
      </c>
      <c r="C371" s="547" t="s">
        <v>1031</v>
      </c>
      <c r="D371" s="547" t="s">
        <v>1032</v>
      </c>
      <c r="E371" s="548" t="s">
        <v>1040</v>
      </c>
      <c r="F371" s="605"/>
      <c r="G371" s="547" t="s">
        <v>1039</v>
      </c>
      <c r="H371" s="524">
        <v>20000</v>
      </c>
      <c r="I371" s="546"/>
      <c r="J371" s="546" t="s">
        <v>682</v>
      </c>
      <c r="K371" s="546" t="s">
        <v>682</v>
      </c>
      <c r="L371" s="550">
        <f>H371</f>
        <v>20000</v>
      </c>
    </row>
    <row r="372" spans="1:12" ht="15">
      <c r="A372" s="552"/>
      <c r="B372" s="553" t="s">
        <v>763</v>
      </c>
      <c r="C372" s="554"/>
      <c r="D372" s="555">
        <f>A111+A140+A167+A228+A295+A310+A336+A339+A349+A367+A369+A371</f>
        <v>352</v>
      </c>
      <c r="E372" s="554"/>
      <c r="F372" s="612"/>
      <c r="G372" s="556" t="s">
        <v>762</v>
      </c>
      <c r="H372" s="557">
        <f>H350+H340+H337+H311+H296+H229+H168+H141+H112+H8+H368+H370</f>
        <v>31964350</v>
      </c>
      <c r="I372" s="557">
        <f>I350+I340+I337+I311+I296+I229+I168+I141+I112+I8+I368+I370</f>
        <v>79</v>
      </c>
      <c r="J372" s="557">
        <f>D372-I372</f>
        <v>273</v>
      </c>
      <c r="K372" s="557">
        <f>K350+K340+K337+K311+K296+K229+K168+K141+K112+K8+K368+K370</f>
        <v>79</v>
      </c>
      <c r="L372" s="558" t="e">
        <f>L9+L113+L142+L208+L229+L297+L337+L350+L369+L371+L311</f>
        <v>#REF!</v>
      </c>
    </row>
    <row r="373" spans="1:12" ht="15">
      <c r="A373" s="559"/>
      <c r="B373" s="560"/>
      <c r="C373" s="560"/>
      <c r="D373" s="561"/>
      <c r="E373" s="562"/>
      <c r="F373" s="613"/>
      <c r="G373" s="564"/>
      <c r="H373" s="565"/>
      <c r="I373" s="566"/>
      <c r="J373" s="566"/>
      <c r="K373" s="563"/>
      <c r="L373" s="567"/>
    </row>
    <row r="374" spans="1:14" s="571" customFormat="1" ht="16.5">
      <c r="A374" s="568"/>
      <c r="B374" s="569" t="s">
        <v>806</v>
      </c>
      <c r="C374" s="570" t="s">
        <v>807</v>
      </c>
      <c r="D374" s="570"/>
      <c r="E374" s="570"/>
      <c r="F374" s="570"/>
      <c r="G374" s="570"/>
      <c r="H374" s="570"/>
      <c r="I374" s="570"/>
      <c r="J374" s="570"/>
      <c r="K374" s="563"/>
      <c r="L374" s="567"/>
      <c r="M374" s="468"/>
      <c r="N374" s="468"/>
    </row>
    <row r="375" spans="1:13" s="571" customFormat="1" ht="16.5">
      <c r="A375" s="567"/>
      <c r="B375" s="569"/>
      <c r="C375" s="570" t="s">
        <v>808</v>
      </c>
      <c r="D375" s="570"/>
      <c r="E375" s="570"/>
      <c r="F375" s="570"/>
      <c r="G375" s="570"/>
      <c r="H375" s="570"/>
      <c r="I375" s="570"/>
      <c r="J375" s="570"/>
      <c r="K375" s="563"/>
      <c r="L375" s="567"/>
      <c r="M375" s="468"/>
    </row>
    <row r="376" spans="1:12" s="571" customFormat="1" ht="16.5">
      <c r="A376" s="567"/>
      <c r="B376" s="572"/>
      <c r="C376" s="573"/>
      <c r="D376" s="574"/>
      <c r="E376" s="575"/>
      <c r="F376" s="576" t="s">
        <v>1076</v>
      </c>
      <c r="G376" s="576"/>
      <c r="H376" s="576"/>
      <c r="I376" s="576"/>
      <c r="J376" s="576"/>
      <c r="K376" s="563"/>
      <c r="L376" s="567"/>
    </row>
    <row r="377" spans="1:12" s="571" customFormat="1" ht="26.25">
      <c r="A377" s="567"/>
      <c r="B377" s="577"/>
      <c r="C377" s="578" t="s">
        <v>722</v>
      </c>
      <c r="D377" s="579"/>
      <c r="E377" s="580"/>
      <c r="F377" s="581" t="s">
        <v>1078</v>
      </c>
      <c r="G377" s="581"/>
      <c r="H377" s="581"/>
      <c r="I377" s="581"/>
      <c r="J377" s="581"/>
      <c r="K377" s="563"/>
      <c r="L377" s="567"/>
    </row>
    <row r="378" spans="2:11" s="571" customFormat="1" ht="16.5">
      <c r="B378" s="582"/>
      <c r="C378" s="583"/>
      <c r="D378" s="584"/>
      <c r="E378" s="585"/>
      <c r="F378" s="614"/>
      <c r="H378" s="587"/>
      <c r="I378" s="585"/>
      <c r="J378" s="586"/>
      <c r="K378" s="586"/>
    </row>
    <row r="379" spans="2:11" s="571" customFormat="1" ht="16.5">
      <c r="B379" s="582"/>
      <c r="C379" s="583"/>
      <c r="D379" s="584"/>
      <c r="E379" s="585"/>
      <c r="F379" s="614"/>
      <c r="H379" s="587"/>
      <c r="I379" s="585"/>
      <c r="J379" s="586"/>
      <c r="K379" s="586"/>
    </row>
    <row r="380" spans="2:11" s="571" customFormat="1" ht="16.5">
      <c r="B380" s="582"/>
      <c r="C380" s="583"/>
      <c r="D380" s="584"/>
      <c r="E380" s="585"/>
      <c r="F380" s="614"/>
      <c r="H380" s="587"/>
      <c r="I380" s="585"/>
      <c r="J380" s="586"/>
      <c r="K380" s="586"/>
    </row>
    <row r="381" spans="2:11" s="571" customFormat="1" ht="16.5">
      <c r="B381" s="582"/>
      <c r="C381" s="583"/>
      <c r="D381" s="584"/>
      <c r="E381" s="585"/>
      <c r="F381" s="614"/>
      <c r="H381" s="587"/>
      <c r="I381" s="585"/>
      <c r="J381" s="586"/>
      <c r="K381" s="586"/>
    </row>
    <row r="382" spans="2:11" s="571" customFormat="1" ht="16.5">
      <c r="B382" s="582"/>
      <c r="C382" s="583"/>
      <c r="D382" s="584"/>
      <c r="E382" s="585"/>
      <c r="F382" s="614"/>
      <c r="H382" s="587"/>
      <c r="I382" s="585"/>
      <c r="J382" s="586"/>
      <c r="K382" s="586"/>
    </row>
    <row r="383" spans="1:17" ht="16.5">
      <c r="A383" s="571"/>
      <c r="B383" s="582"/>
      <c r="C383" s="583"/>
      <c r="D383" s="584"/>
      <c r="E383" s="585"/>
      <c r="F383" s="614"/>
      <c r="G383" s="571"/>
      <c r="H383" s="587"/>
      <c r="I383" s="585"/>
      <c r="J383" s="586"/>
      <c r="K383" s="586"/>
      <c r="L383" s="571"/>
      <c r="M383" s="571"/>
      <c r="N383" s="571"/>
      <c r="O383" s="571"/>
      <c r="P383" s="571"/>
      <c r="Q383" s="571"/>
    </row>
    <row r="384" spans="1:16" ht="16.5">
      <c r="A384" s="571"/>
      <c r="B384" s="582"/>
      <c r="C384" s="583"/>
      <c r="D384" s="588"/>
      <c r="E384" s="588"/>
      <c r="F384" s="588"/>
      <c r="G384" s="571"/>
      <c r="H384" s="587"/>
      <c r="I384" s="585"/>
      <c r="J384" s="586"/>
      <c r="K384" s="586"/>
      <c r="L384" s="571"/>
      <c r="M384" s="571"/>
      <c r="N384" s="571"/>
      <c r="O384" s="571"/>
      <c r="P384" s="571"/>
    </row>
    <row r="385" spans="13:15" ht="16.5">
      <c r="M385" s="571"/>
      <c r="N385" s="571"/>
      <c r="O385" s="571"/>
    </row>
    <row r="386" spans="13:15" ht="16.5">
      <c r="M386" s="571"/>
      <c r="N386" s="571"/>
      <c r="O386" s="571"/>
    </row>
  </sheetData>
  <sheetProtection/>
  <mergeCells count="25">
    <mergeCell ref="A4:K5"/>
    <mergeCell ref="F377:J377"/>
    <mergeCell ref="C374:J374"/>
    <mergeCell ref="C375:J375"/>
    <mergeCell ref="D372:E372"/>
    <mergeCell ref="A6:A7"/>
    <mergeCell ref="F376:J376"/>
    <mergeCell ref="K6:K7"/>
    <mergeCell ref="B6:B7"/>
    <mergeCell ref="I6:I7"/>
    <mergeCell ref="J6:J7"/>
    <mergeCell ref="H6:H7"/>
    <mergeCell ref="C6:C7"/>
    <mergeCell ref="E6:E7"/>
    <mergeCell ref="G6:G7"/>
    <mergeCell ref="F6:F7"/>
    <mergeCell ref="L6:L7"/>
    <mergeCell ref="B372:C372"/>
    <mergeCell ref="D384:F384"/>
    <mergeCell ref="B374:B375"/>
    <mergeCell ref="D2:J2"/>
    <mergeCell ref="D6:D7"/>
    <mergeCell ref="D3:J3"/>
    <mergeCell ref="A2:C2"/>
    <mergeCell ref="A3:C3"/>
  </mergeCells>
  <printOptions horizontalCentered="1"/>
  <pageMargins left="0.45" right="0.45" top="0.5" bottom="0.5" header="0.23" footer="0.31496062992126"/>
  <pageSetup horizontalDpi="600" verticalDpi="600" orientation="landscape" paperSize="9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3.421875" style="0" customWidth="1"/>
    <col min="2" max="2" width="15.00390625" style="29" customWidth="1"/>
    <col min="3" max="3" width="22.8515625" style="29" customWidth="1"/>
    <col min="4" max="4" width="26.140625" style="29" customWidth="1"/>
    <col min="5" max="5" width="14.421875" style="33" customWidth="1"/>
    <col min="6" max="6" width="21.8515625" style="29" customWidth="1"/>
    <col min="7" max="7" width="11.2812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1" ht="15">
      <c r="A12" s="73" t="s">
        <v>4</v>
      </c>
      <c r="B12" s="73" t="s">
        <v>357</v>
      </c>
      <c r="C12" s="73"/>
      <c r="D12" s="73"/>
      <c r="E12" s="73"/>
      <c r="F12" s="74"/>
      <c r="G12" s="75"/>
      <c r="H12" s="76"/>
      <c r="I12" s="76"/>
      <c r="J12" s="77"/>
      <c r="K12" s="306"/>
    </row>
    <row r="13" spans="1:11" ht="30">
      <c r="A13" s="79">
        <v>1</v>
      </c>
      <c r="B13" s="307"/>
      <c r="C13" s="308" t="s">
        <v>361</v>
      </c>
      <c r="D13" s="309" t="s">
        <v>804</v>
      </c>
      <c r="E13" s="308" t="s">
        <v>362</v>
      </c>
      <c r="F13" s="310" t="s">
        <v>940</v>
      </c>
      <c r="G13" s="311">
        <v>5000</v>
      </c>
      <c r="H13" s="312"/>
      <c r="I13" s="210" t="s">
        <v>682</v>
      </c>
      <c r="J13" s="313" t="s">
        <v>682</v>
      </c>
      <c r="K13" s="127">
        <f>G13</f>
        <v>5000</v>
      </c>
    </row>
    <row r="14" spans="1:11" ht="15">
      <c r="A14" s="115">
        <v>2</v>
      </c>
      <c r="B14" s="115"/>
      <c r="C14" s="115" t="s">
        <v>492</v>
      </c>
      <c r="D14" s="115" t="s">
        <v>493</v>
      </c>
      <c r="E14" s="314"/>
      <c r="F14" s="176" t="s">
        <v>941</v>
      </c>
      <c r="G14" s="177">
        <v>10000</v>
      </c>
      <c r="H14" s="178"/>
      <c r="I14" s="150" t="s">
        <v>682</v>
      </c>
      <c r="J14" s="179"/>
      <c r="K14" s="120"/>
    </row>
    <row r="15" spans="1:11" ht="15">
      <c r="A15" s="428" t="s">
        <v>763</v>
      </c>
      <c r="B15" s="429"/>
      <c r="C15" s="430"/>
      <c r="D15" s="418">
        <v>2</v>
      </c>
      <c r="E15" s="419"/>
      <c r="F15" s="180" t="s">
        <v>762</v>
      </c>
      <c r="G15" s="23">
        <f>SUM(G13:G14)</f>
        <v>15000</v>
      </c>
      <c r="H15" s="23"/>
      <c r="I15" s="23"/>
      <c r="J15" s="181">
        <v>1</v>
      </c>
      <c r="K15" s="23">
        <f>SUM(K13:K14)</f>
        <v>5000</v>
      </c>
    </row>
    <row r="16" spans="1:10" ht="15">
      <c r="A16" s="42"/>
      <c r="B16" s="42"/>
      <c r="C16" s="42"/>
      <c r="D16" s="182"/>
      <c r="E16" s="182"/>
      <c r="F16" s="183"/>
      <c r="G16" s="43"/>
      <c r="H16" s="43"/>
      <c r="I16" s="43"/>
      <c r="J16" s="43"/>
    </row>
    <row r="17" spans="1:10" ht="15" customHeight="1">
      <c r="A17" s="44"/>
      <c r="B17" s="45"/>
      <c r="C17" s="46"/>
      <c r="D17" s="47"/>
      <c r="E17" s="47"/>
      <c r="F17" s="48"/>
      <c r="G17" s="49"/>
      <c r="H17" s="49"/>
      <c r="I17" s="49"/>
      <c r="J17" s="49"/>
    </row>
    <row r="18" spans="1:10" ht="15.75" customHeight="1">
      <c r="A18" s="44"/>
      <c r="B18" s="408" t="s">
        <v>806</v>
      </c>
      <c r="C18" s="409" t="s">
        <v>807</v>
      </c>
      <c r="D18" s="409"/>
      <c r="E18" s="409"/>
      <c r="F18" s="409"/>
      <c r="G18" s="409"/>
      <c r="H18" s="409"/>
      <c r="I18" s="409"/>
      <c r="J18" s="409"/>
    </row>
    <row r="19" spans="1:10" ht="16.5" customHeight="1">
      <c r="A19" s="184"/>
      <c r="B19" s="408"/>
      <c r="C19" s="409" t="s">
        <v>808</v>
      </c>
      <c r="D19" s="409"/>
      <c r="E19" s="409"/>
      <c r="F19" s="409"/>
      <c r="G19" s="409"/>
      <c r="H19" s="409"/>
      <c r="I19" s="409"/>
      <c r="J19" s="409"/>
    </row>
    <row r="20" spans="6:10" ht="18.75">
      <c r="F20" s="447"/>
      <c r="G20" s="447"/>
      <c r="H20" s="447"/>
      <c r="I20" s="447"/>
      <c r="J20" s="447"/>
    </row>
    <row r="21" spans="2:10" ht="18.75">
      <c r="B21" s="304"/>
      <c r="C21" s="304"/>
      <c r="D21" s="304"/>
      <c r="E21" s="305"/>
      <c r="F21" s="427"/>
      <c r="G21" s="427"/>
      <c r="H21" s="427"/>
      <c r="I21" s="427"/>
      <c r="J21" s="427"/>
    </row>
  </sheetData>
  <sheetProtection/>
  <mergeCells count="27">
    <mergeCell ref="A2:C2"/>
    <mergeCell ref="D2:J2"/>
    <mergeCell ref="A3:C3"/>
    <mergeCell ref="D3:J3"/>
    <mergeCell ref="A5:J5"/>
    <mergeCell ref="A7:J7"/>
    <mergeCell ref="A4:C4"/>
    <mergeCell ref="F4:J4"/>
    <mergeCell ref="K9:K11"/>
    <mergeCell ref="A10:A11"/>
    <mergeCell ref="B10:B11"/>
    <mergeCell ref="C10:C11"/>
    <mergeCell ref="D10:D11"/>
    <mergeCell ref="F21:J21"/>
    <mergeCell ref="G10:G11"/>
    <mergeCell ref="H10:H11"/>
    <mergeCell ref="I10:I11"/>
    <mergeCell ref="J10:J11"/>
    <mergeCell ref="F20:J20"/>
    <mergeCell ref="A15:C15"/>
    <mergeCell ref="H9:J9"/>
    <mergeCell ref="F10:F11"/>
    <mergeCell ref="D15:E15"/>
    <mergeCell ref="E10:E11"/>
    <mergeCell ref="B18:B19"/>
    <mergeCell ref="C18:J18"/>
    <mergeCell ref="C19:J1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.421875" style="0" customWidth="1"/>
    <col min="2" max="2" width="15.00390625" style="29" customWidth="1"/>
    <col min="3" max="3" width="22.8515625" style="29" customWidth="1"/>
    <col min="4" max="4" width="26.140625" style="29" customWidth="1"/>
    <col min="5" max="5" width="14.421875" style="33" customWidth="1"/>
    <col min="6" max="6" width="23.00390625" style="29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1" ht="15">
      <c r="A12" s="73" t="s">
        <v>4</v>
      </c>
      <c r="B12" s="73" t="s">
        <v>357</v>
      </c>
      <c r="C12" s="73"/>
      <c r="D12" s="73"/>
      <c r="E12" s="73"/>
      <c r="F12" s="74"/>
      <c r="G12" s="75"/>
      <c r="H12" s="76"/>
      <c r="I12" s="76"/>
      <c r="J12" s="77"/>
      <c r="K12" s="306"/>
    </row>
    <row r="13" spans="1:11" ht="15">
      <c r="A13" s="79">
        <v>1</v>
      </c>
      <c r="B13" s="79"/>
      <c r="C13" s="79" t="s">
        <v>361</v>
      </c>
      <c r="D13" s="79" t="s">
        <v>804</v>
      </c>
      <c r="E13" s="79" t="s">
        <v>362</v>
      </c>
      <c r="F13" s="79" t="s">
        <v>991</v>
      </c>
      <c r="G13" s="364">
        <v>5000</v>
      </c>
      <c r="H13" s="79"/>
      <c r="I13" s="79" t="s">
        <v>682</v>
      </c>
      <c r="J13" s="79" t="s">
        <v>682</v>
      </c>
      <c r="K13" s="364">
        <f>G13</f>
        <v>5000</v>
      </c>
    </row>
    <row r="14" spans="1:11" ht="15">
      <c r="A14" s="115">
        <v>2</v>
      </c>
      <c r="B14" s="115"/>
      <c r="C14" s="115" t="s">
        <v>492</v>
      </c>
      <c r="D14" s="115" t="s">
        <v>493</v>
      </c>
      <c r="E14" s="314"/>
      <c r="F14" s="176" t="s">
        <v>992</v>
      </c>
      <c r="G14" s="177">
        <v>15000</v>
      </c>
      <c r="H14" s="178"/>
      <c r="I14" s="150" t="s">
        <v>682</v>
      </c>
      <c r="J14" s="179"/>
      <c r="K14" s="120"/>
    </row>
    <row r="15" spans="1:11" ht="15">
      <c r="A15" s="415" t="s">
        <v>878</v>
      </c>
      <c r="B15" s="416"/>
      <c r="C15" s="417"/>
      <c r="D15" s="418">
        <v>2</v>
      </c>
      <c r="E15" s="419"/>
      <c r="F15" s="180" t="s">
        <v>762</v>
      </c>
      <c r="G15" s="23">
        <f>SUM(G13:G14)</f>
        <v>20000</v>
      </c>
      <c r="H15" s="23"/>
      <c r="I15" s="23"/>
      <c r="J15" s="181">
        <v>1</v>
      </c>
      <c r="K15" s="365">
        <f>K13</f>
        <v>5000</v>
      </c>
    </row>
    <row r="16" spans="1:10" ht="15">
      <c r="A16" s="42"/>
      <c r="B16" s="42"/>
      <c r="C16" s="42"/>
      <c r="D16" s="182"/>
      <c r="E16" s="182"/>
      <c r="F16" s="183"/>
      <c r="G16" s="43"/>
      <c r="H16" s="43"/>
      <c r="I16" s="43"/>
      <c r="J16" s="43"/>
    </row>
    <row r="17" spans="1:10" ht="15" customHeight="1">
      <c r="A17" s="44"/>
      <c r="B17" s="45"/>
      <c r="C17" s="46"/>
      <c r="D17" s="47"/>
      <c r="E17" s="47"/>
      <c r="F17" s="48"/>
      <c r="G17" s="49"/>
      <c r="H17" s="49"/>
      <c r="I17" s="49"/>
      <c r="J17" s="49"/>
    </row>
    <row r="18" spans="1:10" ht="15.75" customHeight="1">
      <c r="A18" s="44"/>
      <c r="B18" s="408" t="s">
        <v>806</v>
      </c>
      <c r="C18" s="409" t="s">
        <v>807</v>
      </c>
      <c r="D18" s="409"/>
      <c r="E18" s="409"/>
      <c r="F18" s="409"/>
      <c r="G18" s="409"/>
      <c r="H18" s="409"/>
      <c r="I18" s="409"/>
      <c r="J18" s="409"/>
    </row>
    <row r="19" spans="1:10" ht="16.5" customHeight="1">
      <c r="A19" s="184"/>
      <c r="B19" s="408"/>
      <c r="C19" s="409" t="s">
        <v>808</v>
      </c>
      <c r="D19" s="409"/>
      <c r="E19" s="409"/>
      <c r="F19" s="409"/>
      <c r="G19" s="409"/>
      <c r="H19" s="409"/>
      <c r="I19" s="409"/>
      <c r="J19" s="409"/>
    </row>
    <row r="20" spans="6:10" ht="18.75">
      <c r="F20" s="447"/>
      <c r="G20" s="447"/>
      <c r="H20" s="447"/>
      <c r="I20" s="447"/>
      <c r="J20" s="447"/>
    </row>
    <row r="21" spans="2:10" ht="18.75">
      <c r="B21" s="304"/>
      <c r="C21" s="304"/>
      <c r="D21" s="304"/>
      <c r="E21" s="305"/>
      <c r="F21" s="427"/>
      <c r="G21" s="427"/>
      <c r="H21" s="427"/>
      <c r="I21" s="427"/>
      <c r="J21" s="427"/>
    </row>
  </sheetData>
  <sheetProtection/>
  <mergeCells count="27">
    <mergeCell ref="A2:C2"/>
    <mergeCell ref="D2:J2"/>
    <mergeCell ref="A3:C3"/>
    <mergeCell ref="D3:J3"/>
    <mergeCell ref="A5:J5"/>
    <mergeCell ref="A7:J7"/>
    <mergeCell ref="A4:C4"/>
    <mergeCell ref="F4:J4"/>
    <mergeCell ref="K9:K11"/>
    <mergeCell ref="A10:A11"/>
    <mergeCell ref="B10:B11"/>
    <mergeCell ref="C10:C11"/>
    <mergeCell ref="D10:D11"/>
    <mergeCell ref="F21:J21"/>
    <mergeCell ref="G10:G11"/>
    <mergeCell ref="H10:H11"/>
    <mergeCell ref="I10:I11"/>
    <mergeCell ref="J10:J11"/>
    <mergeCell ref="F20:J20"/>
    <mergeCell ref="A15:C15"/>
    <mergeCell ref="H9:J9"/>
    <mergeCell ref="F10:F11"/>
    <mergeCell ref="D15:E15"/>
    <mergeCell ref="E10:E11"/>
    <mergeCell ref="B18:B19"/>
    <mergeCell ref="C18:J18"/>
    <mergeCell ref="C19:J1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F22" sqref="F22:J22"/>
    </sheetView>
  </sheetViews>
  <sheetFormatPr defaultColWidth="9.140625" defaultRowHeight="15"/>
  <cols>
    <col min="1" max="1" width="3.421875" style="0" customWidth="1"/>
    <col min="2" max="2" width="15.00390625" style="29" customWidth="1"/>
    <col min="3" max="3" width="22.8515625" style="29" customWidth="1"/>
    <col min="4" max="4" width="26.140625" style="29" customWidth="1"/>
    <col min="5" max="5" width="14.421875" style="33" customWidth="1"/>
    <col min="6" max="6" width="21.57421875" style="29" customWidth="1"/>
    <col min="7" max="7" width="10.851562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1" ht="15">
      <c r="A12" s="133" t="s">
        <v>4</v>
      </c>
      <c r="B12" s="133" t="s">
        <v>216</v>
      </c>
      <c r="C12" s="133"/>
      <c r="D12" s="133"/>
      <c r="E12" s="133"/>
      <c r="F12" s="134"/>
      <c r="G12" s="156"/>
      <c r="H12" s="157"/>
      <c r="I12" s="157"/>
      <c r="J12" s="11"/>
      <c r="K12" s="306"/>
    </row>
    <row r="13" spans="1:11" ht="30">
      <c r="A13" s="79">
        <v>1</v>
      </c>
      <c r="B13" s="80" t="s">
        <v>795</v>
      </c>
      <c r="C13" s="79" t="s">
        <v>331</v>
      </c>
      <c r="D13" s="79" t="s">
        <v>332</v>
      </c>
      <c r="E13" s="79" t="s">
        <v>333</v>
      </c>
      <c r="F13" s="159" t="s">
        <v>942</v>
      </c>
      <c r="G13" s="160">
        <v>10000</v>
      </c>
      <c r="H13" s="161"/>
      <c r="I13" s="140" t="s">
        <v>682</v>
      </c>
      <c r="J13" s="162"/>
      <c r="K13" s="163"/>
    </row>
    <row r="14" spans="1:11" ht="30">
      <c r="A14" s="79">
        <v>2</v>
      </c>
      <c r="B14" s="35" t="s">
        <v>1044</v>
      </c>
      <c r="C14" s="35" t="s">
        <v>1052</v>
      </c>
      <c r="D14" s="35" t="s">
        <v>1048</v>
      </c>
      <c r="E14" s="30" t="s">
        <v>1045</v>
      </c>
      <c r="F14" s="30" t="s">
        <v>1050</v>
      </c>
      <c r="G14" s="3">
        <v>15000</v>
      </c>
      <c r="H14" s="4"/>
      <c r="I14" s="8" t="s">
        <v>682</v>
      </c>
      <c r="J14" s="24" t="s">
        <v>682</v>
      </c>
      <c r="K14" s="393">
        <f>G14</f>
        <v>15000</v>
      </c>
    </row>
    <row r="15" spans="1:11" ht="30">
      <c r="A15" s="79">
        <v>3</v>
      </c>
      <c r="B15" s="35" t="s">
        <v>1046</v>
      </c>
      <c r="C15" s="35" t="s">
        <v>1051</v>
      </c>
      <c r="D15" s="35" t="s">
        <v>1049</v>
      </c>
      <c r="E15" s="30" t="s">
        <v>1047</v>
      </c>
      <c r="F15" s="30" t="s">
        <v>1050</v>
      </c>
      <c r="G15" s="3">
        <v>15000</v>
      </c>
      <c r="H15" s="4"/>
      <c r="I15" s="8" t="s">
        <v>682</v>
      </c>
      <c r="J15" s="24" t="s">
        <v>682</v>
      </c>
      <c r="K15" s="393">
        <f>G15</f>
        <v>15000</v>
      </c>
    </row>
    <row r="16" spans="1:11" ht="15">
      <c r="A16" s="17">
        <v>4</v>
      </c>
      <c r="B16" s="115" t="s">
        <v>309</v>
      </c>
      <c r="C16" s="115" t="s">
        <v>310</v>
      </c>
      <c r="D16" s="115" t="s">
        <v>307</v>
      </c>
      <c r="E16" s="115" t="s">
        <v>311</v>
      </c>
      <c r="F16" s="118" t="s">
        <v>943</v>
      </c>
      <c r="G16" s="177">
        <v>2000</v>
      </c>
      <c r="H16" s="178"/>
      <c r="I16" s="150" t="s">
        <v>682</v>
      </c>
      <c r="J16" s="179" t="s">
        <v>682</v>
      </c>
      <c r="K16" s="193">
        <f>G16</f>
        <v>2000</v>
      </c>
    </row>
    <row r="17" spans="1:11" ht="15">
      <c r="A17" s="415" t="s">
        <v>878</v>
      </c>
      <c r="B17" s="416"/>
      <c r="C17" s="417"/>
      <c r="D17" s="418">
        <v>2</v>
      </c>
      <c r="E17" s="419"/>
      <c r="F17" s="180" t="s">
        <v>762</v>
      </c>
      <c r="G17" s="23">
        <f>SUM(G13:G16)</f>
        <v>42000</v>
      </c>
      <c r="H17" s="23"/>
      <c r="I17" s="23"/>
      <c r="J17" s="181">
        <v>3</v>
      </c>
      <c r="K17" s="23">
        <f>SUM(K13:K16)</f>
        <v>32000</v>
      </c>
    </row>
    <row r="18" spans="1:10" ht="15">
      <c r="A18" s="42"/>
      <c r="B18" s="42"/>
      <c r="C18" s="42"/>
      <c r="D18" s="182"/>
      <c r="E18" s="182"/>
      <c r="F18" s="183"/>
      <c r="G18" s="43"/>
      <c r="H18" s="43"/>
      <c r="I18" s="43"/>
      <c r="J18" s="43"/>
    </row>
    <row r="19" spans="1:10" ht="15" customHeight="1">
      <c r="A19" s="44"/>
      <c r="B19" s="45"/>
      <c r="C19" s="46"/>
      <c r="D19" s="47"/>
      <c r="E19" s="47"/>
      <c r="F19" s="48"/>
      <c r="G19" s="49"/>
      <c r="H19" s="49"/>
      <c r="I19" s="49"/>
      <c r="J19" s="49"/>
    </row>
    <row r="20" spans="1:10" ht="15.75" customHeight="1">
      <c r="A20" s="44"/>
      <c r="B20" s="408" t="s">
        <v>806</v>
      </c>
      <c r="C20" s="409" t="s">
        <v>807</v>
      </c>
      <c r="D20" s="409"/>
      <c r="E20" s="409"/>
      <c r="F20" s="409"/>
      <c r="G20" s="409"/>
      <c r="H20" s="409"/>
      <c r="I20" s="409"/>
      <c r="J20" s="409"/>
    </row>
    <row r="21" spans="1:10" ht="16.5" customHeight="1">
      <c r="A21" s="184"/>
      <c r="B21" s="408"/>
      <c r="C21" s="409" t="s">
        <v>808</v>
      </c>
      <c r="D21" s="409"/>
      <c r="E21" s="409"/>
      <c r="F21" s="409"/>
      <c r="G21" s="409"/>
      <c r="H21" s="409"/>
      <c r="I21" s="409"/>
      <c r="J21" s="409"/>
    </row>
    <row r="22" spans="6:10" ht="18.75">
      <c r="F22" s="447"/>
      <c r="G22" s="447"/>
      <c r="H22" s="447"/>
      <c r="I22" s="447"/>
      <c r="J22" s="447"/>
    </row>
    <row r="23" spans="2:10" ht="18.75">
      <c r="B23" s="304"/>
      <c r="C23" s="304"/>
      <c r="D23" s="304"/>
      <c r="E23" s="305"/>
      <c r="F23" s="427"/>
      <c r="G23" s="427"/>
      <c r="H23" s="427"/>
      <c r="I23" s="427"/>
      <c r="J23" s="427"/>
    </row>
  </sheetData>
  <sheetProtection/>
  <mergeCells count="27">
    <mergeCell ref="A2:C2"/>
    <mergeCell ref="D2:J2"/>
    <mergeCell ref="A3:C3"/>
    <mergeCell ref="D3:J3"/>
    <mergeCell ref="A5:J5"/>
    <mergeCell ref="A7:J7"/>
    <mergeCell ref="A4:C4"/>
    <mergeCell ref="F4:J4"/>
    <mergeCell ref="K9:K11"/>
    <mergeCell ref="A10:A11"/>
    <mergeCell ref="B10:B11"/>
    <mergeCell ref="C10:C11"/>
    <mergeCell ref="D10:D11"/>
    <mergeCell ref="F23:J23"/>
    <mergeCell ref="G10:G11"/>
    <mergeCell ref="H10:H11"/>
    <mergeCell ref="I10:I11"/>
    <mergeCell ref="J10:J11"/>
    <mergeCell ref="F22:J22"/>
    <mergeCell ref="A17:C17"/>
    <mergeCell ref="H9:J9"/>
    <mergeCell ref="F10:F11"/>
    <mergeCell ref="D17:E17"/>
    <mergeCell ref="E10:E11"/>
    <mergeCell ref="B20:B21"/>
    <mergeCell ref="C20:J20"/>
    <mergeCell ref="C21:J2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15">
      <selection activeCell="D34" sqref="D34:E34"/>
    </sheetView>
  </sheetViews>
  <sheetFormatPr defaultColWidth="9.140625" defaultRowHeight="15"/>
  <cols>
    <col min="1" max="1" width="3.421875" style="0" customWidth="1"/>
    <col min="2" max="2" width="15.00390625" style="29" customWidth="1"/>
    <col min="3" max="3" width="22.8515625" style="29" customWidth="1"/>
    <col min="4" max="4" width="21.8515625" style="29" customWidth="1"/>
    <col min="5" max="5" width="14.421875" style="33" customWidth="1"/>
    <col min="6" max="6" width="17.57421875" style="29" customWidth="1"/>
    <col min="7" max="7" width="11.0039062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2.42187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1" ht="15">
      <c r="A12" s="133" t="s">
        <v>4</v>
      </c>
      <c r="B12" s="133" t="s">
        <v>500</v>
      </c>
      <c r="C12" s="133"/>
      <c r="D12" s="133"/>
      <c r="E12" s="133"/>
      <c r="F12" s="134"/>
      <c r="G12" s="135">
        <f>SUM(G13:G13)</f>
        <v>3000</v>
      </c>
      <c r="H12" s="122"/>
      <c r="I12" s="122"/>
      <c r="J12" s="123">
        <f>COUNTIF(J13,"x")</f>
        <v>0</v>
      </c>
      <c r="K12" s="158"/>
    </row>
    <row r="13" spans="1:14" ht="15">
      <c r="A13" s="17">
        <v>1</v>
      </c>
      <c r="B13" s="21"/>
      <c r="C13" s="30" t="s">
        <v>592</v>
      </c>
      <c r="D13" s="30" t="s">
        <v>593</v>
      </c>
      <c r="E13" s="30" t="s">
        <v>594</v>
      </c>
      <c r="F13" s="37" t="s">
        <v>944</v>
      </c>
      <c r="G13" s="6">
        <v>3000</v>
      </c>
      <c r="H13" s="8"/>
      <c r="I13" s="1" t="s">
        <v>682</v>
      </c>
      <c r="J13" s="5"/>
      <c r="K13" s="306"/>
      <c r="N13" s="200">
        <f>G15+G25+G26</f>
        <v>221000</v>
      </c>
    </row>
    <row r="14" spans="1:11" ht="15">
      <c r="A14" s="73" t="s">
        <v>104</v>
      </c>
      <c r="B14" s="73" t="s">
        <v>643</v>
      </c>
      <c r="C14" s="73"/>
      <c r="D14" s="73"/>
      <c r="E14" s="73"/>
      <c r="F14" s="74"/>
      <c r="G14" s="121">
        <f>SUM(G15:G16)</f>
        <v>170000</v>
      </c>
      <c r="H14" s="122"/>
      <c r="I14" s="122"/>
      <c r="J14" s="123">
        <f>COUNTIF(J15:J16,"x")</f>
        <v>1</v>
      </c>
      <c r="K14" s="78">
        <f>SUM(K15)</f>
        <v>150000</v>
      </c>
    </row>
    <row r="15" spans="1:11" ht="30.75" customHeight="1">
      <c r="A15" s="79">
        <v>1</v>
      </c>
      <c r="B15" s="79" t="s">
        <v>669</v>
      </c>
      <c r="C15" s="79" t="s">
        <v>646</v>
      </c>
      <c r="D15" s="79" t="s">
        <v>647</v>
      </c>
      <c r="E15" s="79" t="s">
        <v>648</v>
      </c>
      <c r="F15" s="80" t="s">
        <v>945</v>
      </c>
      <c r="G15" s="152">
        <v>150000</v>
      </c>
      <c r="H15" s="199"/>
      <c r="I15" s="140" t="s">
        <v>682</v>
      </c>
      <c r="J15" s="141" t="s">
        <v>682</v>
      </c>
      <c r="K15" s="84">
        <f>G15</f>
        <v>150000</v>
      </c>
    </row>
    <row r="16" spans="1:11" ht="31.5" customHeight="1">
      <c r="A16" s="114">
        <v>2</v>
      </c>
      <c r="B16" s="114" t="s">
        <v>668</v>
      </c>
      <c r="C16" s="114" t="s">
        <v>644</v>
      </c>
      <c r="D16" s="114" t="s">
        <v>665</v>
      </c>
      <c r="E16" s="115" t="s">
        <v>645</v>
      </c>
      <c r="F16" s="176" t="s">
        <v>946</v>
      </c>
      <c r="G16" s="315">
        <v>20000</v>
      </c>
      <c r="H16" s="316"/>
      <c r="I16" s="150" t="s">
        <v>682</v>
      </c>
      <c r="J16" s="151"/>
      <c r="K16" s="120"/>
    </row>
    <row r="17" spans="1:11" ht="15">
      <c r="A17" s="133" t="s">
        <v>154</v>
      </c>
      <c r="B17" s="133" t="s">
        <v>105</v>
      </c>
      <c r="C17" s="133"/>
      <c r="D17" s="133"/>
      <c r="E17" s="133"/>
      <c r="F17" s="134"/>
      <c r="G17" s="135">
        <f>SUM(G18:G18)</f>
        <v>5000</v>
      </c>
      <c r="H17" s="122"/>
      <c r="I17" s="122"/>
      <c r="J17" s="123">
        <v>0</v>
      </c>
      <c r="K17" s="158"/>
    </row>
    <row r="18" spans="1:11" ht="15">
      <c r="A18" s="301">
        <v>1</v>
      </c>
      <c r="B18" s="302" t="s">
        <v>732</v>
      </c>
      <c r="C18" s="302" t="s">
        <v>151</v>
      </c>
      <c r="D18" s="302" t="s">
        <v>152</v>
      </c>
      <c r="E18" s="302" t="s">
        <v>153</v>
      </c>
      <c r="F18" s="317" t="s">
        <v>947</v>
      </c>
      <c r="G18" s="318">
        <v>5000</v>
      </c>
      <c r="H18" s="319"/>
      <c r="I18" s="320" t="s">
        <v>682</v>
      </c>
      <c r="J18" s="321"/>
      <c r="K18" s="306"/>
    </row>
    <row r="19" spans="1:11" ht="15">
      <c r="A19" s="322" t="s">
        <v>215</v>
      </c>
      <c r="B19" s="322" t="s">
        <v>626</v>
      </c>
      <c r="C19" s="322"/>
      <c r="D19" s="322"/>
      <c r="E19" s="322"/>
      <c r="F19" s="323"/>
      <c r="G19" s="324">
        <f>SUM(G20:G23)</f>
        <v>25000</v>
      </c>
      <c r="H19" s="325"/>
      <c r="I19" s="325"/>
      <c r="J19" s="326">
        <f>COUNTIF(J20:J23,"x")</f>
        <v>0</v>
      </c>
      <c r="K19" s="327"/>
    </row>
    <row r="20" spans="1:11" ht="15">
      <c r="A20" s="79">
        <v>1</v>
      </c>
      <c r="B20" s="136" t="s">
        <v>630</v>
      </c>
      <c r="C20" s="136" t="s">
        <v>631</v>
      </c>
      <c r="D20" s="136" t="s">
        <v>632</v>
      </c>
      <c r="E20" s="79" t="s">
        <v>633</v>
      </c>
      <c r="F20" s="80" t="s">
        <v>948</v>
      </c>
      <c r="G20" s="152">
        <v>5000</v>
      </c>
      <c r="H20" s="199"/>
      <c r="I20" s="328" t="s">
        <v>682</v>
      </c>
      <c r="J20" s="141"/>
      <c r="K20" s="163"/>
    </row>
    <row r="21" spans="1:11" ht="15">
      <c r="A21" s="85">
        <v>2</v>
      </c>
      <c r="B21" s="94" t="s">
        <v>634</v>
      </c>
      <c r="C21" s="94" t="s">
        <v>635</v>
      </c>
      <c r="D21" s="94" t="s">
        <v>636</v>
      </c>
      <c r="E21" s="85" t="s">
        <v>637</v>
      </c>
      <c r="F21" s="87" t="s">
        <v>948</v>
      </c>
      <c r="G21" s="95">
        <v>5000</v>
      </c>
      <c r="H21" s="143"/>
      <c r="I21" s="90" t="s">
        <v>682</v>
      </c>
      <c r="J21" s="145"/>
      <c r="K21" s="96"/>
    </row>
    <row r="22" spans="1:11" ht="32.25" customHeight="1">
      <c r="A22" s="85">
        <v>3</v>
      </c>
      <c r="B22" s="85" t="s">
        <v>627</v>
      </c>
      <c r="C22" s="85" t="s">
        <v>628</v>
      </c>
      <c r="D22" s="85" t="s">
        <v>664</v>
      </c>
      <c r="E22" s="85" t="s">
        <v>629</v>
      </c>
      <c r="F22" s="87" t="s">
        <v>949</v>
      </c>
      <c r="G22" s="95">
        <v>10000</v>
      </c>
      <c r="H22" s="143"/>
      <c r="I22" s="90" t="s">
        <v>682</v>
      </c>
      <c r="J22" s="145"/>
      <c r="K22" s="96"/>
    </row>
    <row r="23" spans="1:11" ht="15">
      <c r="A23" s="115">
        <v>4</v>
      </c>
      <c r="B23" s="114" t="s">
        <v>638</v>
      </c>
      <c r="C23" s="114" t="s">
        <v>639</v>
      </c>
      <c r="D23" s="114" t="s">
        <v>640</v>
      </c>
      <c r="E23" s="115" t="s">
        <v>641</v>
      </c>
      <c r="F23" s="176" t="s">
        <v>948</v>
      </c>
      <c r="G23" s="116">
        <v>5000</v>
      </c>
      <c r="H23" s="149"/>
      <c r="I23" s="117" t="s">
        <v>682</v>
      </c>
      <c r="J23" s="151"/>
      <c r="K23" s="120"/>
    </row>
    <row r="24" spans="1:11" ht="15">
      <c r="A24" s="73" t="s">
        <v>356</v>
      </c>
      <c r="B24" s="73" t="s">
        <v>598</v>
      </c>
      <c r="C24" s="73"/>
      <c r="D24" s="73"/>
      <c r="E24" s="73"/>
      <c r="F24" s="74"/>
      <c r="G24" s="121">
        <f>SUM(G25:G33)</f>
        <v>76300</v>
      </c>
      <c r="H24" s="122"/>
      <c r="I24" s="122"/>
      <c r="J24" s="123">
        <f>COUNTIF(J25:J33,"x")</f>
        <v>2</v>
      </c>
      <c r="K24" s="124">
        <f>SUM(K25:K26)</f>
        <v>71000</v>
      </c>
    </row>
    <row r="25" spans="1:11" ht="45">
      <c r="A25" s="79">
        <v>1</v>
      </c>
      <c r="B25" s="79" t="s">
        <v>621</v>
      </c>
      <c r="C25" s="80" t="s">
        <v>622</v>
      </c>
      <c r="D25" s="79" t="s">
        <v>623</v>
      </c>
      <c r="E25" s="79" t="s">
        <v>624</v>
      </c>
      <c r="F25" s="79" t="s">
        <v>602</v>
      </c>
      <c r="G25" s="125">
        <v>70000</v>
      </c>
      <c r="H25" s="171"/>
      <c r="I25" s="126" t="s">
        <v>682</v>
      </c>
      <c r="J25" s="162" t="s">
        <v>682</v>
      </c>
      <c r="K25" s="127">
        <f>G25</f>
        <v>70000</v>
      </c>
    </row>
    <row r="26" spans="1:11" ht="15">
      <c r="A26" s="85">
        <v>2</v>
      </c>
      <c r="B26" s="85" t="s">
        <v>611</v>
      </c>
      <c r="C26" s="85" t="s">
        <v>612</v>
      </c>
      <c r="D26" s="85" t="s">
        <v>659</v>
      </c>
      <c r="E26" s="85">
        <v>633876850</v>
      </c>
      <c r="F26" s="88" t="s">
        <v>950</v>
      </c>
      <c r="G26" s="95">
        <v>1000</v>
      </c>
      <c r="H26" s="143"/>
      <c r="I26" s="90" t="s">
        <v>682</v>
      </c>
      <c r="J26" s="145" t="s">
        <v>682</v>
      </c>
      <c r="K26" s="93">
        <f>G26</f>
        <v>1000</v>
      </c>
    </row>
    <row r="27" spans="1:11" ht="15">
      <c r="A27" s="85">
        <v>3</v>
      </c>
      <c r="B27" s="85" t="s">
        <v>599</v>
      </c>
      <c r="C27" s="85" t="s">
        <v>600</v>
      </c>
      <c r="D27" s="85" t="s">
        <v>661</v>
      </c>
      <c r="E27" s="85" t="s">
        <v>601</v>
      </c>
      <c r="F27" s="88" t="s">
        <v>950</v>
      </c>
      <c r="G27" s="95">
        <v>1000</v>
      </c>
      <c r="H27" s="143"/>
      <c r="I27" s="90" t="s">
        <v>682</v>
      </c>
      <c r="J27" s="145"/>
      <c r="K27" s="96"/>
    </row>
    <row r="28" spans="1:11" ht="15">
      <c r="A28" s="85">
        <v>4</v>
      </c>
      <c r="B28" s="85"/>
      <c r="C28" s="85" t="s">
        <v>618</v>
      </c>
      <c r="D28" s="85" t="s">
        <v>619</v>
      </c>
      <c r="E28" s="85" t="s">
        <v>620</v>
      </c>
      <c r="F28" s="88" t="s">
        <v>950</v>
      </c>
      <c r="G28" s="95">
        <v>1000</v>
      </c>
      <c r="H28" s="143"/>
      <c r="I28" s="90" t="s">
        <v>682</v>
      </c>
      <c r="J28" s="145"/>
      <c r="K28" s="96"/>
    </row>
    <row r="29" spans="1:11" ht="15">
      <c r="A29" s="85">
        <v>5</v>
      </c>
      <c r="B29" s="85" t="s">
        <v>606</v>
      </c>
      <c r="C29" s="85" t="s">
        <v>657</v>
      </c>
      <c r="D29" s="85" t="s">
        <v>663</v>
      </c>
      <c r="E29" s="85" t="s">
        <v>607</v>
      </c>
      <c r="F29" s="88" t="s">
        <v>950</v>
      </c>
      <c r="G29" s="95">
        <v>1000</v>
      </c>
      <c r="H29" s="143"/>
      <c r="I29" s="90" t="s">
        <v>682</v>
      </c>
      <c r="J29" s="145"/>
      <c r="K29" s="96"/>
    </row>
    <row r="30" spans="1:11" ht="15">
      <c r="A30" s="85">
        <v>6</v>
      </c>
      <c r="B30" s="85" t="s">
        <v>615</v>
      </c>
      <c r="C30" s="85" t="s">
        <v>616</v>
      </c>
      <c r="D30" s="85" t="s">
        <v>660</v>
      </c>
      <c r="E30" s="85" t="s">
        <v>617</v>
      </c>
      <c r="F30" s="88" t="s">
        <v>951</v>
      </c>
      <c r="G30" s="95">
        <v>500</v>
      </c>
      <c r="H30" s="143"/>
      <c r="I30" s="90" t="s">
        <v>682</v>
      </c>
      <c r="J30" s="145"/>
      <c r="K30" s="96"/>
    </row>
    <row r="31" spans="1:11" ht="15">
      <c r="A31" s="85">
        <v>7</v>
      </c>
      <c r="B31" s="85"/>
      <c r="C31" s="85" t="s">
        <v>608</v>
      </c>
      <c r="D31" s="85" t="s">
        <v>609</v>
      </c>
      <c r="E31" s="85" t="s">
        <v>610</v>
      </c>
      <c r="F31" s="88" t="s">
        <v>952</v>
      </c>
      <c r="G31" s="95">
        <v>700</v>
      </c>
      <c r="H31" s="143"/>
      <c r="I31" s="90" t="s">
        <v>682</v>
      </c>
      <c r="J31" s="145"/>
      <c r="K31" s="96"/>
    </row>
    <row r="32" spans="1:11" ht="15">
      <c r="A32" s="85">
        <v>8</v>
      </c>
      <c r="B32" s="85" t="s">
        <v>613</v>
      </c>
      <c r="C32" s="85" t="s">
        <v>614</v>
      </c>
      <c r="D32" s="85" t="s">
        <v>658</v>
      </c>
      <c r="E32" s="329">
        <v>1633266569</v>
      </c>
      <c r="F32" s="88" t="s">
        <v>951</v>
      </c>
      <c r="G32" s="95">
        <v>500</v>
      </c>
      <c r="H32" s="143"/>
      <c r="I32" s="90" t="s">
        <v>682</v>
      </c>
      <c r="J32" s="145"/>
      <c r="K32" s="96"/>
    </row>
    <row r="33" spans="1:11" ht="15">
      <c r="A33" s="115">
        <v>9</v>
      </c>
      <c r="B33" s="115" t="s">
        <v>603</v>
      </c>
      <c r="C33" s="115" t="s">
        <v>604</v>
      </c>
      <c r="D33" s="115" t="s">
        <v>662</v>
      </c>
      <c r="E33" s="115" t="s">
        <v>605</v>
      </c>
      <c r="F33" s="202" t="s">
        <v>953</v>
      </c>
      <c r="G33" s="116">
        <v>600</v>
      </c>
      <c r="H33" s="149"/>
      <c r="I33" s="117" t="s">
        <v>682</v>
      </c>
      <c r="J33" s="151"/>
      <c r="K33" s="120"/>
    </row>
    <row r="34" spans="1:11" ht="15">
      <c r="A34" s="428" t="s">
        <v>763</v>
      </c>
      <c r="B34" s="429"/>
      <c r="C34" s="430"/>
      <c r="D34" s="418">
        <f>A33+A23+A18+A16+A13</f>
        <v>17</v>
      </c>
      <c r="E34" s="419"/>
      <c r="F34" s="180" t="s">
        <v>762</v>
      </c>
      <c r="G34" s="23">
        <f>G12+G14+G17+G19+G24</f>
        <v>279300</v>
      </c>
      <c r="H34" s="23"/>
      <c r="I34" s="23"/>
      <c r="J34" s="181">
        <f>J12+J14+J17+J19+J24</f>
        <v>3</v>
      </c>
      <c r="K34" s="23">
        <f>K12+K14+K17+K19+K24</f>
        <v>221000</v>
      </c>
    </row>
    <row r="35" spans="1:10" ht="15">
      <c r="A35" s="42"/>
      <c r="B35" s="42"/>
      <c r="C35" s="42"/>
      <c r="D35" s="182"/>
      <c r="E35" s="182"/>
      <c r="F35" s="183"/>
      <c r="G35" s="43"/>
      <c r="H35" s="43"/>
      <c r="I35" s="43"/>
      <c r="J35" s="43"/>
    </row>
    <row r="36" spans="1:10" ht="15" customHeight="1">
      <c r="A36" s="44"/>
      <c r="B36" s="45"/>
      <c r="C36" s="46"/>
      <c r="D36" s="47"/>
      <c r="E36" s="47"/>
      <c r="F36" s="48"/>
      <c r="G36" s="49"/>
      <c r="H36" s="49"/>
      <c r="I36" s="49"/>
      <c r="J36" s="49"/>
    </row>
    <row r="37" spans="1:10" ht="15.75" customHeight="1">
      <c r="A37" s="44"/>
      <c r="B37" s="408" t="s">
        <v>806</v>
      </c>
      <c r="C37" s="409" t="s">
        <v>807</v>
      </c>
      <c r="D37" s="409"/>
      <c r="E37" s="409"/>
      <c r="F37" s="409"/>
      <c r="G37" s="409"/>
      <c r="H37" s="409"/>
      <c r="I37" s="409"/>
      <c r="J37" s="409"/>
    </row>
    <row r="38" spans="1:10" ht="16.5" customHeight="1">
      <c r="A38" s="184"/>
      <c r="B38" s="408"/>
      <c r="C38" s="409" t="s">
        <v>808</v>
      </c>
      <c r="D38" s="409"/>
      <c r="E38" s="409"/>
      <c r="F38" s="409"/>
      <c r="G38" s="409"/>
      <c r="H38" s="409"/>
      <c r="I38" s="409"/>
      <c r="J38" s="409"/>
    </row>
    <row r="39" spans="6:10" ht="18.75">
      <c r="F39" s="447"/>
      <c r="G39" s="447"/>
      <c r="H39" s="447"/>
      <c r="I39" s="447"/>
      <c r="J39" s="447"/>
    </row>
    <row r="40" spans="2:10" ht="18.75">
      <c r="B40" s="304"/>
      <c r="C40" s="304"/>
      <c r="D40" s="304"/>
      <c r="E40" s="305"/>
      <c r="F40" s="427"/>
      <c r="G40" s="427"/>
      <c r="H40" s="427"/>
      <c r="I40" s="427"/>
      <c r="J40" s="427"/>
    </row>
  </sheetData>
  <sheetProtection/>
  <mergeCells count="27">
    <mergeCell ref="A2:C2"/>
    <mergeCell ref="D2:J2"/>
    <mergeCell ref="A3:C3"/>
    <mergeCell ref="D3:J3"/>
    <mergeCell ref="A5:J5"/>
    <mergeCell ref="A7:J7"/>
    <mergeCell ref="A4:C4"/>
    <mergeCell ref="F4:J4"/>
    <mergeCell ref="K9:K11"/>
    <mergeCell ref="A10:A11"/>
    <mergeCell ref="B10:B11"/>
    <mergeCell ref="C10:C11"/>
    <mergeCell ref="D10:D11"/>
    <mergeCell ref="F40:J40"/>
    <mergeCell ref="G10:G11"/>
    <mergeCell ref="H10:H11"/>
    <mergeCell ref="I10:I11"/>
    <mergeCell ref="J10:J11"/>
    <mergeCell ref="F39:J39"/>
    <mergeCell ref="A34:C34"/>
    <mergeCell ref="H9:J9"/>
    <mergeCell ref="F10:F11"/>
    <mergeCell ref="D34:E34"/>
    <mergeCell ref="E10:E11"/>
    <mergeCell ref="B37:B38"/>
    <mergeCell ref="C37:J37"/>
    <mergeCell ref="C38:J3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" sqref="I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140625" style="0" customWidth="1"/>
    <col min="2" max="2" width="15.00390625" style="29" customWidth="1"/>
    <col min="3" max="3" width="22.8515625" style="29" customWidth="1"/>
    <col min="4" max="4" width="25.421875" style="29" customWidth="1"/>
    <col min="5" max="5" width="14.421875" style="33" customWidth="1"/>
    <col min="6" max="6" width="19.421875" style="29" customWidth="1"/>
    <col min="7" max="7" width="10.421875" style="0" customWidth="1"/>
    <col min="8" max="8" width="7.421875" style="0" hidden="1" customWidth="1"/>
    <col min="9" max="9" width="5.8515625" style="0" hidden="1" customWidth="1"/>
    <col min="10" max="10" width="6.140625" style="0" customWidth="1"/>
    <col min="11" max="11" width="9.8515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3"/>
      <c r="J11" s="414"/>
      <c r="K11" s="424"/>
    </row>
    <row r="12" spans="1:12" ht="15">
      <c r="A12" s="73" t="s">
        <v>4</v>
      </c>
      <c r="B12" s="330" t="s">
        <v>5</v>
      </c>
      <c r="C12" s="73"/>
      <c r="D12" s="73"/>
      <c r="E12" s="73"/>
      <c r="F12" s="74"/>
      <c r="G12" s="121">
        <f>SUM(G13:G17)</f>
        <v>226000</v>
      </c>
      <c r="H12" s="122"/>
      <c r="I12" s="122"/>
      <c r="J12" s="123">
        <f>COUNTIF(J13:J20,"x")</f>
        <v>2</v>
      </c>
      <c r="K12" s="124">
        <f>K13</f>
        <v>40000</v>
      </c>
      <c r="L12" s="200">
        <f>G13+G16+G22+G26+G37+G46</f>
        <v>509000</v>
      </c>
    </row>
    <row r="13" spans="1:11" ht="15">
      <c r="A13" s="79">
        <v>1</v>
      </c>
      <c r="B13" s="331" t="s">
        <v>55</v>
      </c>
      <c r="C13" s="79" t="s">
        <v>56</v>
      </c>
      <c r="D13" s="79" t="s">
        <v>53</v>
      </c>
      <c r="E13" s="79" t="s">
        <v>57</v>
      </c>
      <c r="F13" s="80" t="s">
        <v>954</v>
      </c>
      <c r="G13" s="125">
        <v>40000</v>
      </c>
      <c r="H13" s="171"/>
      <c r="I13" s="140" t="s">
        <v>682</v>
      </c>
      <c r="J13" s="162" t="s">
        <v>682</v>
      </c>
      <c r="K13" s="127">
        <f>G13</f>
        <v>40000</v>
      </c>
    </row>
    <row r="14" spans="1:11" ht="15">
      <c r="A14" s="85">
        <v>2</v>
      </c>
      <c r="B14" s="332" t="s">
        <v>82</v>
      </c>
      <c r="C14" s="85" t="s">
        <v>83</v>
      </c>
      <c r="D14" s="85" t="s">
        <v>84</v>
      </c>
      <c r="E14" s="85" t="s">
        <v>85</v>
      </c>
      <c r="F14" s="87" t="s">
        <v>955</v>
      </c>
      <c r="G14" s="89">
        <v>17000</v>
      </c>
      <c r="H14" s="164"/>
      <c r="I14" s="144" t="s">
        <v>682</v>
      </c>
      <c r="J14" s="165"/>
      <c r="K14" s="96"/>
    </row>
    <row r="15" spans="1:11" ht="15">
      <c r="A15" s="79">
        <v>3</v>
      </c>
      <c r="B15" s="332" t="s">
        <v>98</v>
      </c>
      <c r="C15" s="85"/>
      <c r="D15" s="85" t="s">
        <v>97</v>
      </c>
      <c r="E15" s="85" t="s">
        <v>99</v>
      </c>
      <c r="F15" s="87" t="s">
        <v>956</v>
      </c>
      <c r="G15" s="104">
        <v>9000</v>
      </c>
      <c r="H15" s="166"/>
      <c r="I15" s="144" t="s">
        <v>682</v>
      </c>
      <c r="J15" s="165"/>
      <c r="K15" s="96"/>
    </row>
    <row r="16" spans="1:11" ht="45">
      <c r="A16" s="206"/>
      <c r="B16" s="35" t="s">
        <v>817</v>
      </c>
      <c r="C16" s="30" t="s">
        <v>818</v>
      </c>
      <c r="D16" s="35" t="s">
        <v>819</v>
      </c>
      <c r="E16" s="30" t="s">
        <v>820</v>
      </c>
      <c r="F16" s="30" t="s">
        <v>821</v>
      </c>
      <c r="G16" s="53">
        <v>150000</v>
      </c>
      <c r="H16" s="30"/>
      <c r="I16" s="30" t="s">
        <v>682</v>
      </c>
      <c r="J16" s="30" t="s">
        <v>682</v>
      </c>
      <c r="K16" s="96"/>
    </row>
    <row r="17" spans="1:11" ht="15">
      <c r="A17" s="85">
        <v>4</v>
      </c>
      <c r="B17" s="21" t="s">
        <v>46</v>
      </c>
      <c r="C17" s="21" t="s">
        <v>47</v>
      </c>
      <c r="D17" s="21" t="s">
        <v>48</v>
      </c>
      <c r="E17" s="30" t="s">
        <v>49</v>
      </c>
      <c r="F17" s="21" t="s">
        <v>50</v>
      </c>
      <c r="G17" s="6">
        <v>10000</v>
      </c>
      <c r="H17" s="4"/>
      <c r="I17" s="1" t="s">
        <v>682</v>
      </c>
      <c r="J17" s="165"/>
      <c r="K17" s="96"/>
    </row>
    <row r="18" spans="1:11" ht="15">
      <c r="A18" s="333" t="s">
        <v>104</v>
      </c>
      <c r="B18" s="333" t="s">
        <v>155</v>
      </c>
      <c r="C18" s="85"/>
      <c r="D18" s="85"/>
      <c r="E18" s="85"/>
      <c r="F18" s="87"/>
      <c r="G18" s="334">
        <f>SUM(G19:G20)</f>
        <v>15000</v>
      </c>
      <c r="H18" s="335"/>
      <c r="I18" s="336"/>
      <c r="J18" s="337"/>
      <c r="K18" s="338"/>
    </row>
    <row r="19" spans="1:11" ht="15">
      <c r="A19" s="85">
        <v>1</v>
      </c>
      <c r="B19" s="339" t="s">
        <v>738</v>
      </c>
      <c r="C19" s="94" t="s">
        <v>202</v>
      </c>
      <c r="D19" s="94" t="s">
        <v>203</v>
      </c>
      <c r="E19" s="142"/>
      <c r="F19" s="94" t="s">
        <v>957</v>
      </c>
      <c r="G19" s="95">
        <v>10000</v>
      </c>
      <c r="H19" s="143"/>
      <c r="I19" s="144" t="s">
        <v>682</v>
      </c>
      <c r="J19" s="145"/>
      <c r="K19" s="96"/>
    </row>
    <row r="20" spans="1:11" ht="15">
      <c r="A20" s="115">
        <v>2</v>
      </c>
      <c r="B20" s="340" t="s">
        <v>736</v>
      </c>
      <c r="C20" s="114" t="s">
        <v>175</v>
      </c>
      <c r="D20" s="114" t="s">
        <v>176</v>
      </c>
      <c r="E20" s="148"/>
      <c r="F20" s="114" t="s">
        <v>958</v>
      </c>
      <c r="G20" s="116">
        <v>5000</v>
      </c>
      <c r="H20" s="149"/>
      <c r="I20" s="150" t="s">
        <v>682</v>
      </c>
      <c r="J20" s="151"/>
      <c r="K20" s="120"/>
    </row>
    <row r="21" spans="1:11" ht="15">
      <c r="A21" s="73" t="s">
        <v>154</v>
      </c>
      <c r="B21" s="330" t="s">
        <v>643</v>
      </c>
      <c r="C21" s="73"/>
      <c r="D21" s="73"/>
      <c r="E21" s="73"/>
      <c r="F21" s="74"/>
      <c r="G21" s="121">
        <f>SUM(G22:G23)</f>
        <v>325000</v>
      </c>
      <c r="H21" s="122"/>
      <c r="I21" s="122"/>
      <c r="J21" s="123">
        <f>COUNTIF(J22:J23,"x")</f>
        <v>1</v>
      </c>
      <c r="K21" s="158"/>
    </row>
    <row r="22" spans="1:11" ht="30.75" customHeight="1">
      <c r="A22" s="79">
        <v>1</v>
      </c>
      <c r="B22" s="331" t="s">
        <v>669</v>
      </c>
      <c r="C22" s="79" t="s">
        <v>646</v>
      </c>
      <c r="D22" s="79" t="s">
        <v>647</v>
      </c>
      <c r="E22" s="79" t="s">
        <v>648</v>
      </c>
      <c r="F22" s="80" t="s">
        <v>959</v>
      </c>
      <c r="G22" s="152">
        <v>300000</v>
      </c>
      <c r="H22" s="199"/>
      <c r="I22" s="140" t="s">
        <v>682</v>
      </c>
      <c r="J22" s="141" t="s">
        <v>682</v>
      </c>
      <c r="K22" s="163"/>
    </row>
    <row r="23" spans="1:11" ht="31.5" customHeight="1">
      <c r="A23" s="114">
        <v>2</v>
      </c>
      <c r="B23" s="340" t="s">
        <v>668</v>
      </c>
      <c r="C23" s="114" t="s">
        <v>644</v>
      </c>
      <c r="D23" s="114" t="s">
        <v>665</v>
      </c>
      <c r="E23" s="115" t="s">
        <v>645</v>
      </c>
      <c r="F23" s="176" t="s">
        <v>960</v>
      </c>
      <c r="G23" s="315">
        <v>25000</v>
      </c>
      <c r="H23" s="316"/>
      <c r="I23" s="150" t="s">
        <v>682</v>
      </c>
      <c r="J23" s="151"/>
      <c r="K23" s="120"/>
    </row>
    <row r="24" spans="1:11" ht="15">
      <c r="A24" s="133" t="s">
        <v>215</v>
      </c>
      <c r="B24" s="341" t="s">
        <v>105</v>
      </c>
      <c r="C24" s="133"/>
      <c r="D24" s="133"/>
      <c r="E24" s="133"/>
      <c r="F24" s="134"/>
      <c r="G24" s="135">
        <f>SUM(G25:G30)</f>
        <v>43000</v>
      </c>
      <c r="H24" s="122"/>
      <c r="I24" s="122"/>
      <c r="J24" s="123">
        <f>COUNTIF(J25:J30,"x")</f>
        <v>1</v>
      </c>
      <c r="K24" s="124">
        <f>K26</f>
        <v>8000</v>
      </c>
    </row>
    <row r="25" spans="1:11" ht="15">
      <c r="A25" s="136">
        <v>1</v>
      </c>
      <c r="B25" s="331" t="s">
        <v>732</v>
      </c>
      <c r="C25" s="79" t="s">
        <v>151</v>
      </c>
      <c r="D25" s="79" t="s">
        <v>152</v>
      </c>
      <c r="E25" s="79" t="s">
        <v>153</v>
      </c>
      <c r="F25" s="342" t="s">
        <v>961</v>
      </c>
      <c r="G25" s="160">
        <v>5000</v>
      </c>
      <c r="H25" s="161"/>
      <c r="I25" s="171" t="s">
        <v>682</v>
      </c>
      <c r="J25" s="162"/>
      <c r="K25" s="163"/>
    </row>
    <row r="26" spans="1:11" ht="15">
      <c r="A26" s="94">
        <v>2</v>
      </c>
      <c r="B26" s="339" t="s">
        <v>142</v>
      </c>
      <c r="C26" s="94" t="s">
        <v>143</v>
      </c>
      <c r="D26" s="94" t="s">
        <v>144</v>
      </c>
      <c r="E26" s="85" t="s">
        <v>145</v>
      </c>
      <c r="F26" s="94" t="s">
        <v>1041</v>
      </c>
      <c r="G26" s="95">
        <v>8000</v>
      </c>
      <c r="H26" s="143"/>
      <c r="I26" s="143" t="s">
        <v>682</v>
      </c>
      <c r="J26" s="145" t="s">
        <v>682</v>
      </c>
      <c r="K26" s="93">
        <f>G26</f>
        <v>8000</v>
      </c>
    </row>
    <row r="27" spans="1:11" ht="15">
      <c r="A27" s="94">
        <v>3</v>
      </c>
      <c r="B27" s="339" t="s">
        <v>733</v>
      </c>
      <c r="C27" s="94" t="s">
        <v>138</v>
      </c>
      <c r="D27" s="94" t="s">
        <v>139</v>
      </c>
      <c r="E27" s="85" t="s">
        <v>140</v>
      </c>
      <c r="F27" s="94" t="s">
        <v>121</v>
      </c>
      <c r="G27" s="95">
        <v>20000</v>
      </c>
      <c r="H27" s="143" t="s">
        <v>682</v>
      </c>
      <c r="I27" s="143"/>
      <c r="J27" s="145"/>
      <c r="K27" s="96"/>
    </row>
    <row r="28" spans="1:11" ht="15">
      <c r="A28" s="94">
        <v>4</v>
      </c>
      <c r="B28" s="339"/>
      <c r="C28" s="94" t="s">
        <v>129</v>
      </c>
      <c r="D28" s="94" t="s">
        <v>128</v>
      </c>
      <c r="E28" s="85"/>
      <c r="F28" s="94" t="s">
        <v>962</v>
      </c>
      <c r="G28" s="101">
        <v>2000</v>
      </c>
      <c r="H28" s="168"/>
      <c r="I28" s="168" t="s">
        <v>682</v>
      </c>
      <c r="J28" s="145"/>
      <c r="K28" s="96"/>
    </row>
    <row r="29" spans="1:11" ht="15">
      <c r="A29" s="94">
        <v>5</v>
      </c>
      <c r="B29" s="339"/>
      <c r="C29" s="94" t="s">
        <v>120</v>
      </c>
      <c r="D29" s="94" t="s">
        <v>118</v>
      </c>
      <c r="E29" s="175"/>
      <c r="F29" s="94" t="s">
        <v>958</v>
      </c>
      <c r="G29" s="95">
        <v>5000</v>
      </c>
      <c r="H29" s="143" t="s">
        <v>682</v>
      </c>
      <c r="I29" s="143"/>
      <c r="J29" s="145"/>
      <c r="K29" s="96"/>
    </row>
    <row r="30" spans="1:11" ht="15">
      <c r="A30" s="94">
        <v>6</v>
      </c>
      <c r="B30" s="339"/>
      <c r="C30" s="94" t="s">
        <v>131</v>
      </c>
      <c r="D30" s="94" t="s">
        <v>132</v>
      </c>
      <c r="E30" s="85"/>
      <c r="F30" s="94" t="s">
        <v>963</v>
      </c>
      <c r="G30" s="95">
        <v>3000</v>
      </c>
      <c r="H30" s="143"/>
      <c r="I30" s="143" t="s">
        <v>682</v>
      </c>
      <c r="J30" s="343"/>
      <c r="K30" s="344"/>
    </row>
    <row r="31" spans="1:11" ht="15">
      <c r="A31" s="345" t="s">
        <v>356</v>
      </c>
      <c r="B31" s="346" t="s">
        <v>626</v>
      </c>
      <c r="C31" s="345"/>
      <c r="D31" s="345"/>
      <c r="E31" s="345"/>
      <c r="F31" s="347"/>
      <c r="G31" s="348">
        <f>SUM(G32:G35)</f>
        <v>100000</v>
      </c>
      <c r="H31" s="349"/>
      <c r="I31" s="349"/>
      <c r="J31" s="350">
        <f>COUNTIF(J32:J35,"x")</f>
        <v>0</v>
      </c>
      <c r="K31" s="351"/>
    </row>
    <row r="32" spans="1:11" ht="15">
      <c r="A32" s="79">
        <v>1</v>
      </c>
      <c r="B32" s="352" t="s">
        <v>630</v>
      </c>
      <c r="C32" s="136" t="s">
        <v>631</v>
      </c>
      <c r="D32" s="136" t="s">
        <v>632</v>
      </c>
      <c r="E32" s="79" t="s">
        <v>633</v>
      </c>
      <c r="F32" s="80" t="s">
        <v>964</v>
      </c>
      <c r="G32" s="152">
        <v>30000</v>
      </c>
      <c r="H32" s="199"/>
      <c r="I32" s="328" t="s">
        <v>682</v>
      </c>
      <c r="J32" s="141"/>
      <c r="K32" s="163"/>
    </row>
    <row r="33" spans="1:11" ht="15">
      <c r="A33" s="85">
        <v>2</v>
      </c>
      <c r="B33" s="339" t="s">
        <v>634</v>
      </c>
      <c r="C33" s="94" t="s">
        <v>635</v>
      </c>
      <c r="D33" s="94" t="s">
        <v>636</v>
      </c>
      <c r="E33" s="85" t="s">
        <v>637</v>
      </c>
      <c r="F33" s="87" t="s">
        <v>960</v>
      </c>
      <c r="G33" s="95">
        <v>25000</v>
      </c>
      <c r="H33" s="143"/>
      <c r="I33" s="90" t="s">
        <v>682</v>
      </c>
      <c r="J33" s="145"/>
      <c r="K33" s="96"/>
    </row>
    <row r="34" spans="1:11" ht="32.25" customHeight="1">
      <c r="A34" s="85">
        <v>3</v>
      </c>
      <c r="B34" s="332" t="s">
        <v>627</v>
      </c>
      <c r="C34" s="85" t="s">
        <v>628</v>
      </c>
      <c r="D34" s="85" t="s">
        <v>664</v>
      </c>
      <c r="E34" s="85" t="s">
        <v>629</v>
      </c>
      <c r="F34" s="87" t="s">
        <v>965</v>
      </c>
      <c r="G34" s="95">
        <v>20000</v>
      </c>
      <c r="H34" s="143"/>
      <c r="I34" s="90" t="s">
        <v>682</v>
      </c>
      <c r="J34" s="145"/>
      <c r="K34" s="96"/>
    </row>
    <row r="35" spans="1:11" ht="15">
      <c r="A35" s="115">
        <v>4</v>
      </c>
      <c r="B35" s="340" t="s">
        <v>638</v>
      </c>
      <c r="C35" s="114" t="s">
        <v>639</v>
      </c>
      <c r="D35" s="114" t="s">
        <v>640</v>
      </c>
      <c r="E35" s="115" t="s">
        <v>641</v>
      </c>
      <c r="F35" s="176" t="s">
        <v>960</v>
      </c>
      <c r="G35" s="116">
        <v>25000</v>
      </c>
      <c r="H35" s="149"/>
      <c r="I35" s="117" t="s">
        <v>682</v>
      </c>
      <c r="J35" s="151"/>
      <c r="K35" s="120"/>
    </row>
    <row r="36" spans="1:11" ht="15">
      <c r="A36" s="204" t="s">
        <v>499</v>
      </c>
      <c r="B36" s="353" t="s">
        <v>598</v>
      </c>
      <c r="C36" s="204"/>
      <c r="D36" s="204"/>
      <c r="E36" s="204"/>
      <c r="F36" s="354"/>
      <c r="G36" s="355">
        <f>SUM(G37:G44)</f>
        <v>28700</v>
      </c>
      <c r="H36" s="356"/>
      <c r="I36" s="356"/>
      <c r="J36" s="357">
        <f>COUNTIF(J37:J44,"x")</f>
        <v>1</v>
      </c>
      <c r="K36" s="358">
        <f>K37</f>
        <v>6000</v>
      </c>
    </row>
    <row r="37" spans="1:11" ht="15">
      <c r="A37" s="85">
        <v>1</v>
      </c>
      <c r="B37" s="332" t="s">
        <v>611</v>
      </c>
      <c r="C37" s="85" t="s">
        <v>612</v>
      </c>
      <c r="D37" s="85" t="s">
        <v>659</v>
      </c>
      <c r="E37" s="85">
        <v>633876850</v>
      </c>
      <c r="F37" s="88" t="s">
        <v>966</v>
      </c>
      <c r="G37" s="95">
        <v>6000</v>
      </c>
      <c r="H37" s="90"/>
      <c r="I37" s="90" t="s">
        <v>682</v>
      </c>
      <c r="J37" s="97" t="s">
        <v>682</v>
      </c>
      <c r="K37" s="93">
        <f>G37</f>
        <v>6000</v>
      </c>
    </row>
    <row r="38" spans="1:11" ht="15">
      <c r="A38" s="85">
        <v>2</v>
      </c>
      <c r="B38" s="332" t="s">
        <v>599</v>
      </c>
      <c r="C38" s="85" t="s">
        <v>600</v>
      </c>
      <c r="D38" s="85" t="s">
        <v>661</v>
      </c>
      <c r="E38" s="85" t="s">
        <v>601</v>
      </c>
      <c r="F38" s="88" t="s">
        <v>967</v>
      </c>
      <c r="G38" s="95">
        <v>4000</v>
      </c>
      <c r="H38" s="90"/>
      <c r="I38" s="90" t="s">
        <v>682</v>
      </c>
      <c r="J38" s="97"/>
      <c r="K38" s="96"/>
    </row>
    <row r="39" spans="1:11" ht="15">
      <c r="A39" s="85">
        <v>3</v>
      </c>
      <c r="B39" s="332"/>
      <c r="C39" s="85" t="s">
        <v>618</v>
      </c>
      <c r="D39" s="85" t="s">
        <v>619</v>
      </c>
      <c r="E39" s="85" t="s">
        <v>620</v>
      </c>
      <c r="F39" s="88" t="s">
        <v>967</v>
      </c>
      <c r="G39" s="95">
        <v>4000</v>
      </c>
      <c r="H39" s="90"/>
      <c r="I39" s="90" t="s">
        <v>682</v>
      </c>
      <c r="J39" s="97"/>
      <c r="K39" s="96"/>
    </row>
    <row r="40" spans="1:11" ht="15">
      <c r="A40" s="85">
        <v>4</v>
      </c>
      <c r="B40" s="332" t="s">
        <v>606</v>
      </c>
      <c r="C40" s="85" t="s">
        <v>657</v>
      </c>
      <c r="D40" s="85" t="s">
        <v>663</v>
      </c>
      <c r="E40" s="85" t="s">
        <v>607</v>
      </c>
      <c r="F40" s="88" t="s">
        <v>968</v>
      </c>
      <c r="G40" s="95">
        <v>3000</v>
      </c>
      <c r="H40" s="90"/>
      <c r="I40" s="90" t="s">
        <v>682</v>
      </c>
      <c r="J40" s="97"/>
      <c r="K40" s="96"/>
    </row>
    <row r="41" spans="1:11" ht="15">
      <c r="A41" s="85">
        <v>5</v>
      </c>
      <c r="B41" s="332" t="s">
        <v>615</v>
      </c>
      <c r="C41" s="85" t="s">
        <v>616</v>
      </c>
      <c r="D41" s="85" t="s">
        <v>660</v>
      </c>
      <c r="E41" s="85" t="s">
        <v>617</v>
      </c>
      <c r="F41" s="88" t="s">
        <v>969</v>
      </c>
      <c r="G41" s="95">
        <v>3500</v>
      </c>
      <c r="H41" s="90"/>
      <c r="I41" s="90" t="s">
        <v>682</v>
      </c>
      <c r="J41" s="97"/>
      <c r="K41" s="96"/>
    </row>
    <row r="42" spans="1:11" ht="15">
      <c r="A42" s="85">
        <v>6</v>
      </c>
      <c r="B42" s="332"/>
      <c r="C42" s="85" t="s">
        <v>608</v>
      </c>
      <c r="D42" s="85" t="s">
        <v>609</v>
      </c>
      <c r="E42" s="85" t="s">
        <v>610</v>
      </c>
      <c r="F42" s="88" t="s">
        <v>970</v>
      </c>
      <c r="G42" s="95">
        <v>3300</v>
      </c>
      <c r="H42" s="90"/>
      <c r="I42" s="90" t="s">
        <v>682</v>
      </c>
      <c r="J42" s="97"/>
      <c r="K42" s="96"/>
    </row>
    <row r="43" spans="1:11" ht="15">
      <c r="A43" s="85">
        <v>7</v>
      </c>
      <c r="B43" s="332" t="s">
        <v>613</v>
      </c>
      <c r="C43" s="85" t="s">
        <v>614</v>
      </c>
      <c r="D43" s="85" t="s">
        <v>658</v>
      </c>
      <c r="E43" s="85">
        <v>1633266569</v>
      </c>
      <c r="F43" s="88" t="s">
        <v>971</v>
      </c>
      <c r="G43" s="95">
        <v>2500</v>
      </c>
      <c r="H43" s="90"/>
      <c r="I43" s="90" t="s">
        <v>682</v>
      </c>
      <c r="J43" s="97"/>
      <c r="K43" s="96"/>
    </row>
    <row r="44" spans="1:11" ht="15">
      <c r="A44" s="115">
        <v>8</v>
      </c>
      <c r="B44" s="359" t="s">
        <v>603</v>
      </c>
      <c r="C44" s="115" t="s">
        <v>604</v>
      </c>
      <c r="D44" s="115" t="s">
        <v>662</v>
      </c>
      <c r="E44" s="115" t="s">
        <v>605</v>
      </c>
      <c r="F44" s="202" t="s">
        <v>972</v>
      </c>
      <c r="G44" s="116">
        <v>2400</v>
      </c>
      <c r="H44" s="117"/>
      <c r="I44" s="117" t="s">
        <v>682</v>
      </c>
      <c r="J44" s="119"/>
      <c r="K44" s="120"/>
    </row>
    <row r="45" spans="1:11" ht="15">
      <c r="A45" s="353" t="s">
        <v>597</v>
      </c>
      <c r="B45" s="353" t="s">
        <v>500</v>
      </c>
      <c r="C45" s="204"/>
      <c r="D45" s="204"/>
      <c r="E45" s="204"/>
      <c r="F45" s="204"/>
      <c r="G45" s="204"/>
      <c r="H45" s="204"/>
      <c r="I45" s="204"/>
      <c r="J45" s="204">
        <f>COUNTIF(J46:J48,"x")</f>
        <v>1</v>
      </c>
      <c r="K45" s="204"/>
    </row>
    <row r="46" spans="1:11" ht="15">
      <c r="A46" s="85">
        <v>1</v>
      </c>
      <c r="B46" s="36" t="s">
        <v>835</v>
      </c>
      <c r="C46" s="36" t="s">
        <v>837</v>
      </c>
      <c r="D46" s="36" t="s">
        <v>836</v>
      </c>
      <c r="E46" s="36"/>
      <c r="F46" s="36" t="s">
        <v>987</v>
      </c>
      <c r="G46" s="116">
        <v>5000</v>
      </c>
      <c r="H46" s="36"/>
      <c r="I46" s="36" t="s">
        <v>682</v>
      </c>
      <c r="J46" s="36" t="s">
        <v>682</v>
      </c>
      <c r="K46" s="85"/>
    </row>
    <row r="47" spans="1:11" ht="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5">
      <c r="A49" s="415" t="s">
        <v>763</v>
      </c>
      <c r="B49" s="416"/>
      <c r="C49" s="417"/>
      <c r="D49" s="418">
        <f>A17+A20+A23+A30+A35+A44</f>
        <v>26</v>
      </c>
      <c r="E49" s="419"/>
      <c r="F49" s="180" t="s">
        <v>762</v>
      </c>
      <c r="G49" s="23">
        <f>G12+G18+G21+G24+G31+G36</f>
        <v>737700</v>
      </c>
      <c r="H49" s="23"/>
      <c r="I49" s="23"/>
      <c r="J49" s="181">
        <f>J12+J18+J21+J24+J31+J36</f>
        <v>5</v>
      </c>
      <c r="K49" s="23">
        <f>K12+K18+K21+K24+K31+K36</f>
        <v>54000</v>
      </c>
    </row>
    <row r="50" spans="1:10" ht="15">
      <c r="A50" s="42"/>
      <c r="B50" s="42"/>
      <c r="C50" s="42"/>
      <c r="D50" s="182"/>
      <c r="E50" s="182"/>
      <c r="F50" s="183"/>
      <c r="G50" s="43"/>
      <c r="H50" s="43"/>
      <c r="I50" s="43"/>
      <c r="J50" s="43"/>
    </row>
    <row r="51" spans="1:10" ht="15" customHeight="1">
      <c r="A51" s="44"/>
      <c r="B51" s="45"/>
      <c r="C51" s="46"/>
      <c r="D51" s="47"/>
      <c r="E51" s="47"/>
      <c r="F51" s="48"/>
      <c r="G51" s="49"/>
      <c r="H51" s="49"/>
      <c r="I51" s="49"/>
      <c r="J51" s="49"/>
    </row>
    <row r="52" spans="1:10" ht="15.75" customHeight="1">
      <c r="A52" s="44"/>
      <c r="B52" s="408" t="s">
        <v>806</v>
      </c>
      <c r="C52" s="409" t="s">
        <v>807</v>
      </c>
      <c r="D52" s="409"/>
      <c r="E52" s="409"/>
      <c r="F52" s="409"/>
      <c r="G52" s="409"/>
      <c r="H52" s="409"/>
      <c r="I52" s="409"/>
      <c r="J52" s="409"/>
    </row>
    <row r="53" spans="1:10" ht="16.5" customHeight="1">
      <c r="A53" s="184"/>
      <c r="B53" s="408"/>
      <c r="C53" s="409" t="s">
        <v>808</v>
      </c>
      <c r="D53" s="409"/>
      <c r="E53" s="409"/>
      <c r="F53" s="409"/>
      <c r="G53" s="409"/>
      <c r="H53" s="409"/>
      <c r="I53" s="409"/>
      <c r="J53" s="409"/>
    </row>
    <row r="54" spans="6:10" ht="18.75">
      <c r="F54" s="447"/>
      <c r="G54" s="447"/>
      <c r="H54" s="447"/>
      <c r="I54" s="447"/>
      <c r="J54" s="447"/>
    </row>
    <row r="55" spans="2:10" ht="18.75">
      <c r="B55" s="304"/>
      <c r="C55" s="304"/>
      <c r="D55" s="304"/>
      <c r="E55" s="305"/>
      <c r="F55" s="427"/>
      <c r="G55" s="427"/>
      <c r="H55" s="427"/>
      <c r="I55" s="427"/>
      <c r="J55" s="427"/>
    </row>
  </sheetData>
  <sheetProtection/>
  <mergeCells count="27">
    <mergeCell ref="A2:C2"/>
    <mergeCell ref="D2:J2"/>
    <mergeCell ref="A3:C3"/>
    <mergeCell ref="D3:J3"/>
    <mergeCell ref="A5:J5"/>
    <mergeCell ref="A7:J7"/>
    <mergeCell ref="A4:C4"/>
    <mergeCell ref="F4:J4"/>
    <mergeCell ref="K9:K11"/>
    <mergeCell ref="A10:A11"/>
    <mergeCell ref="B10:B11"/>
    <mergeCell ref="C10:C11"/>
    <mergeCell ref="D10:D11"/>
    <mergeCell ref="F55:J55"/>
    <mergeCell ref="G10:G11"/>
    <mergeCell ref="H10:H11"/>
    <mergeCell ref="I10:I11"/>
    <mergeCell ref="J10:J11"/>
    <mergeCell ref="F54:J54"/>
    <mergeCell ref="A49:C49"/>
    <mergeCell ref="H9:J9"/>
    <mergeCell ref="F10:F11"/>
    <mergeCell ref="D49:E49"/>
    <mergeCell ref="E10:E11"/>
    <mergeCell ref="B52:B53"/>
    <mergeCell ref="C52:J52"/>
    <mergeCell ref="C53:J5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3.28125" style="468" customWidth="1"/>
    <col min="2" max="2" width="19.8515625" style="589" customWidth="1"/>
    <col min="3" max="3" width="19.140625" style="590" customWidth="1"/>
    <col min="4" max="4" width="21.00390625" style="591" customWidth="1"/>
    <col min="5" max="5" width="11.140625" style="592" customWidth="1"/>
    <col min="6" max="6" width="7.8515625" style="627" customWidth="1"/>
    <col min="7" max="7" width="23.00390625" style="468" customWidth="1"/>
    <col min="8" max="8" width="10.8515625" style="593" customWidth="1"/>
    <col min="9" max="9" width="6.7109375" style="592" customWidth="1"/>
    <col min="10" max="10" width="4.28125" style="467" bestFit="1" customWidth="1"/>
    <col min="11" max="11" width="6.140625" style="467" customWidth="1"/>
    <col min="12" max="12" width="22.28125" style="468" hidden="1" customWidth="1"/>
    <col min="13" max="16384" width="9.140625" style="468" customWidth="1"/>
  </cols>
  <sheetData>
    <row r="1" spans="1:11" ht="15">
      <c r="A1" s="629" t="s">
        <v>1854</v>
      </c>
      <c r="B1" s="629"/>
      <c r="C1" s="629"/>
      <c r="D1" s="629"/>
      <c r="E1" s="629"/>
      <c r="F1" s="630"/>
      <c r="G1" s="629"/>
      <c r="H1" s="629"/>
      <c r="I1" s="629"/>
      <c r="J1" s="629"/>
      <c r="K1" s="629"/>
    </row>
    <row r="2" spans="1:11" ht="15">
      <c r="A2" s="631"/>
      <c r="B2" s="631"/>
      <c r="C2" s="631"/>
      <c r="D2" s="631"/>
      <c r="E2" s="631"/>
      <c r="F2" s="632"/>
      <c r="G2" s="631"/>
      <c r="H2" s="631"/>
      <c r="I2" s="631"/>
      <c r="J2" s="631"/>
      <c r="K2" s="631"/>
    </row>
    <row r="3" spans="1:12" ht="15">
      <c r="A3" s="469" t="s">
        <v>0</v>
      </c>
      <c r="B3" s="470" t="s">
        <v>675</v>
      </c>
      <c r="C3" s="470" t="s">
        <v>1077</v>
      </c>
      <c r="D3" s="470" t="s">
        <v>2</v>
      </c>
      <c r="E3" s="469" t="s">
        <v>3</v>
      </c>
      <c r="F3" s="616" t="s">
        <v>1067</v>
      </c>
      <c r="G3" s="470" t="s">
        <v>685</v>
      </c>
      <c r="H3" s="473" t="s">
        <v>822</v>
      </c>
      <c r="I3" s="474" t="s">
        <v>683</v>
      </c>
      <c r="J3" s="474" t="s">
        <v>652</v>
      </c>
      <c r="K3" s="474" t="s">
        <v>768</v>
      </c>
      <c r="L3" s="472" t="s">
        <v>822</v>
      </c>
    </row>
    <row r="4" spans="1:12" ht="68.25" customHeight="1">
      <c r="A4" s="469"/>
      <c r="B4" s="470"/>
      <c r="C4" s="470"/>
      <c r="D4" s="470"/>
      <c r="E4" s="469"/>
      <c r="F4" s="617"/>
      <c r="G4" s="470"/>
      <c r="H4" s="475"/>
      <c r="I4" s="476"/>
      <c r="J4" s="477"/>
      <c r="K4" s="477"/>
      <c r="L4" s="478"/>
    </row>
    <row r="5" spans="1:12" ht="15">
      <c r="A5" s="479" t="s">
        <v>4</v>
      </c>
      <c r="B5" s="480" t="s">
        <v>357</v>
      </c>
      <c r="C5" s="480"/>
      <c r="D5" s="481"/>
      <c r="E5" s="479"/>
      <c r="F5" s="602">
        <f>SUM(F6:F108)</f>
        <v>85700</v>
      </c>
      <c r="G5" s="480"/>
      <c r="H5" s="482">
        <f>SUM(H6:H108)</f>
        <v>25264700</v>
      </c>
      <c r="I5" s="448">
        <f>COUNTIF(I6:I108,"x")</f>
        <v>0</v>
      </c>
      <c r="J5" s="448">
        <f>COUNTIF(J6:J108,"x")</f>
        <v>103</v>
      </c>
      <c r="K5" s="448">
        <f>COUNTIF(K6:L108,"x")</f>
        <v>24</v>
      </c>
      <c r="L5" s="449">
        <f>SUM(L6:L96)</f>
        <v>20218000</v>
      </c>
    </row>
    <row r="6" spans="1:12" ht="70.5" customHeight="1">
      <c r="A6" s="483">
        <v>1</v>
      </c>
      <c r="B6" s="484" t="s">
        <v>496</v>
      </c>
      <c r="C6" s="484" t="s">
        <v>497</v>
      </c>
      <c r="D6" s="484" t="s">
        <v>713</v>
      </c>
      <c r="E6" s="485" t="s">
        <v>1856</v>
      </c>
      <c r="F6" s="618">
        <v>10000</v>
      </c>
      <c r="G6" s="484" t="s">
        <v>1855</v>
      </c>
      <c r="H6" s="486">
        <v>17200000</v>
      </c>
      <c r="I6" s="487"/>
      <c r="J6" s="487" t="s">
        <v>682</v>
      </c>
      <c r="K6" s="450" t="s">
        <v>682</v>
      </c>
      <c r="L6" s="488">
        <f>H6</f>
        <v>17200000</v>
      </c>
    </row>
    <row r="7" spans="1:12" ht="76.5">
      <c r="A7" s="483">
        <v>2</v>
      </c>
      <c r="B7" s="484" t="s">
        <v>1042</v>
      </c>
      <c r="C7" s="484" t="s">
        <v>361</v>
      </c>
      <c r="D7" s="484" t="s">
        <v>804</v>
      </c>
      <c r="E7" s="485" t="s">
        <v>362</v>
      </c>
      <c r="F7" s="618">
        <v>14000</v>
      </c>
      <c r="G7" s="489" t="s">
        <v>1043</v>
      </c>
      <c r="H7" s="490">
        <v>1085000</v>
      </c>
      <c r="I7" s="491"/>
      <c r="J7" s="487" t="s">
        <v>682</v>
      </c>
      <c r="K7" s="450" t="s">
        <v>682</v>
      </c>
      <c r="L7" s="488">
        <f>H7</f>
        <v>1085000</v>
      </c>
    </row>
    <row r="8" spans="1:12" ht="15">
      <c r="A8" s="483">
        <v>3</v>
      </c>
      <c r="B8" s="484"/>
      <c r="C8" s="484" t="s">
        <v>391</v>
      </c>
      <c r="D8" s="484" t="s">
        <v>392</v>
      </c>
      <c r="E8" s="485" t="s">
        <v>393</v>
      </c>
      <c r="F8" s="618">
        <v>700</v>
      </c>
      <c r="G8" s="492" t="s">
        <v>292</v>
      </c>
      <c r="H8" s="490">
        <v>500000</v>
      </c>
      <c r="I8" s="491"/>
      <c r="J8" s="487" t="s">
        <v>682</v>
      </c>
      <c r="K8" s="450"/>
      <c r="L8" s="488"/>
    </row>
    <row r="9" spans="1:12" ht="38.25">
      <c r="A9" s="483">
        <v>4</v>
      </c>
      <c r="B9" s="484"/>
      <c r="C9" s="484" t="s">
        <v>671</v>
      </c>
      <c r="D9" s="484" t="s">
        <v>803</v>
      </c>
      <c r="E9" s="485" t="s">
        <v>364</v>
      </c>
      <c r="F9" s="618">
        <v>500</v>
      </c>
      <c r="G9" s="484" t="s">
        <v>1068</v>
      </c>
      <c r="H9" s="490">
        <v>375000</v>
      </c>
      <c r="I9" s="491"/>
      <c r="J9" s="487" t="s">
        <v>682</v>
      </c>
      <c r="K9" s="450"/>
      <c r="L9" s="488"/>
    </row>
    <row r="10" spans="1:12" ht="25.5">
      <c r="A10" s="483">
        <v>5</v>
      </c>
      <c r="B10" s="493"/>
      <c r="C10" s="484" t="s">
        <v>380</v>
      </c>
      <c r="D10" s="484" t="s">
        <v>369</v>
      </c>
      <c r="E10" s="485" t="s">
        <v>381</v>
      </c>
      <c r="F10" s="618">
        <v>500</v>
      </c>
      <c r="G10" s="489" t="s">
        <v>1069</v>
      </c>
      <c r="H10" s="490">
        <v>330000</v>
      </c>
      <c r="I10" s="491"/>
      <c r="J10" s="487" t="s">
        <v>682</v>
      </c>
      <c r="K10" s="450"/>
      <c r="L10" s="488"/>
    </row>
    <row r="11" spans="1:12" ht="51">
      <c r="A11" s="483">
        <v>6</v>
      </c>
      <c r="B11" s="493"/>
      <c r="C11" s="484" t="s">
        <v>714</v>
      </c>
      <c r="D11" s="484" t="s">
        <v>406</v>
      </c>
      <c r="E11" s="485" t="s">
        <v>407</v>
      </c>
      <c r="F11" s="618">
        <v>500</v>
      </c>
      <c r="G11" s="484" t="s">
        <v>715</v>
      </c>
      <c r="H11" s="490">
        <v>330000</v>
      </c>
      <c r="I11" s="491"/>
      <c r="J11" s="487" t="s">
        <v>682</v>
      </c>
      <c r="K11" s="450" t="s">
        <v>682</v>
      </c>
      <c r="L11" s="488">
        <f>H11</f>
        <v>330000</v>
      </c>
    </row>
    <row r="12" spans="1:12" ht="15">
      <c r="A12" s="483">
        <v>7</v>
      </c>
      <c r="B12" s="484"/>
      <c r="C12" s="484" t="s">
        <v>378</v>
      </c>
      <c r="D12" s="484" t="s">
        <v>369</v>
      </c>
      <c r="E12" s="485" t="s">
        <v>379</v>
      </c>
      <c r="F12" s="618">
        <v>500</v>
      </c>
      <c r="G12" s="494" t="s">
        <v>838</v>
      </c>
      <c r="H12" s="490">
        <v>200000</v>
      </c>
      <c r="I12" s="495"/>
      <c r="J12" s="487" t="s">
        <v>682</v>
      </c>
      <c r="K12" s="450"/>
      <c r="L12" s="488"/>
    </row>
    <row r="13" spans="1:12" ht="38.25">
      <c r="A13" s="483">
        <v>8</v>
      </c>
      <c r="B13" s="484"/>
      <c r="C13" s="484" t="s">
        <v>374</v>
      </c>
      <c r="D13" s="484" t="s">
        <v>369</v>
      </c>
      <c r="E13" s="485" t="s">
        <v>375</v>
      </c>
      <c r="F13" s="618">
        <v>500</v>
      </c>
      <c r="G13" s="484" t="s">
        <v>711</v>
      </c>
      <c r="H13" s="490">
        <v>234200</v>
      </c>
      <c r="I13" s="491"/>
      <c r="J13" s="487" t="s">
        <v>682</v>
      </c>
      <c r="K13" s="450"/>
      <c r="L13" s="488"/>
    </row>
    <row r="14" spans="1:12" ht="51">
      <c r="A14" s="483">
        <v>9</v>
      </c>
      <c r="B14" s="484" t="s">
        <v>827</v>
      </c>
      <c r="C14" s="484" t="s">
        <v>828</v>
      </c>
      <c r="D14" s="484" t="s">
        <v>832</v>
      </c>
      <c r="E14" s="485" t="s">
        <v>829</v>
      </c>
      <c r="F14" s="618">
        <v>500</v>
      </c>
      <c r="G14" s="489" t="s">
        <v>833</v>
      </c>
      <c r="H14" s="490">
        <v>220000</v>
      </c>
      <c r="I14" s="483"/>
      <c r="J14" s="483" t="s">
        <v>682</v>
      </c>
      <c r="K14" s="483" t="s">
        <v>682</v>
      </c>
      <c r="L14" s="488">
        <f>H14</f>
        <v>220000</v>
      </c>
    </row>
    <row r="15" spans="1:12" ht="38.25">
      <c r="A15" s="483">
        <v>10</v>
      </c>
      <c r="B15" s="484" t="s">
        <v>386</v>
      </c>
      <c r="C15" s="484" t="s">
        <v>387</v>
      </c>
      <c r="D15" s="484" t="s">
        <v>369</v>
      </c>
      <c r="E15" s="485" t="s">
        <v>388</v>
      </c>
      <c r="F15" s="618">
        <v>500</v>
      </c>
      <c r="G15" s="484" t="s">
        <v>769</v>
      </c>
      <c r="H15" s="490">
        <v>211000</v>
      </c>
      <c r="I15" s="491"/>
      <c r="J15" s="487" t="s">
        <v>682</v>
      </c>
      <c r="K15" s="450" t="s">
        <v>682</v>
      </c>
      <c r="L15" s="488">
        <f>H15</f>
        <v>211000</v>
      </c>
    </row>
    <row r="16" spans="1:12" ht="15">
      <c r="A16" s="483">
        <v>11</v>
      </c>
      <c r="B16" s="484"/>
      <c r="C16" s="484" t="s">
        <v>411</v>
      </c>
      <c r="D16" s="484" t="s">
        <v>412</v>
      </c>
      <c r="E16" s="485" t="s">
        <v>413</v>
      </c>
      <c r="F16" s="618">
        <v>400</v>
      </c>
      <c r="G16" s="492" t="s">
        <v>18</v>
      </c>
      <c r="H16" s="490">
        <v>200000</v>
      </c>
      <c r="I16" s="491"/>
      <c r="J16" s="487" t="s">
        <v>682</v>
      </c>
      <c r="K16" s="450" t="s">
        <v>682</v>
      </c>
      <c r="L16" s="488">
        <f>H16</f>
        <v>200000</v>
      </c>
    </row>
    <row r="17" spans="1:12" ht="38.25">
      <c r="A17" s="483">
        <v>12</v>
      </c>
      <c r="B17" s="484" t="s">
        <v>817</v>
      </c>
      <c r="C17" s="484" t="s">
        <v>818</v>
      </c>
      <c r="D17" s="484" t="s">
        <v>819</v>
      </c>
      <c r="E17" s="485" t="s">
        <v>820</v>
      </c>
      <c r="F17" s="618">
        <v>400</v>
      </c>
      <c r="G17" s="496" t="s">
        <v>821</v>
      </c>
      <c r="H17" s="490">
        <v>150000</v>
      </c>
      <c r="I17" s="483"/>
      <c r="J17" s="483" t="s">
        <v>682</v>
      </c>
      <c r="K17" s="483" t="s">
        <v>682</v>
      </c>
      <c r="L17" s="488">
        <f>H17</f>
        <v>150000</v>
      </c>
    </row>
    <row r="18" spans="1:12" ht="25.5">
      <c r="A18" s="483">
        <v>13</v>
      </c>
      <c r="B18" s="484" t="s">
        <v>672</v>
      </c>
      <c r="C18" s="484" t="s">
        <v>430</v>
      </c>
      <c r="D18" s="484" t="s">
        <v>673</v>
      </c>
      <c r="E18" s="485" t="s">
        <v>674</v>
      </c>
      <c r="F18" s="618">
        <v>400</v>
      </c>
      <c r="G18" s="492" t="s">
        <v>680</v>
      </c>
      <c r="H18" s="490">
        <v>180000</v>
      </c>
      <c r="I18" s="491"/>
      <c r="J18" s="487" t="s">
        <v>682</v>
      </c>
      <c r="K18" s="450" t="s">
        <v>682</v>
      </c>
      <c r="L18" s="488">
        <f>H18</f>
        <v>180000</v>
      </c>
    </row>
    <row r="19" spans="1:12" ht="25.5">
      <c r="A19" s="483">
        <v>14</v>
      </c>
      <c r="B19" s="493"/>
      <c r="C19" s="484" t="s">
        <v>423</v>
      </c>
      <c r="D19" s="484" t="s">
        <v>369</v>
      </c>
      <c r="E19" s="485" t="s">
        <v>424</v>
      </c>
      <c r="F19" s="618">
        <v>400</v>
      </c>
      <c r="G19" s="497" t="s">
        <v>1070</v>
      </c>
      <c r="H19" s="490">
        <v>180000</v>
      </c>
      <c r="I19" s="495"/>
      <c r="J19" s="487" t="s">
        <v>682</v>
      </c>
      <c r="K19" s="450"/>
      <c r="L19" s="488"/>
    </row>
    <row r="20" spans="1:12" ht="25.5">
      <c r="A20" s="483">
        <v>15</v>
      </c>
      <c r="B20" s="493"/>
      <c r="C20" s="484" t="s">
        <v>398</v>
      </c>
      <c r="D20" s="484" t="s">
        <v>369</v>
      </c>
      <c r="E20" s="451"/>
      <c r="F20" s="618">
        <v>400</v>
      </c>
      <c r="G20" s="489" t="s">
        <v>1071</v>
      </c>
      <c r="H20" s="490">
        <v>155000</v>
      </c>
      <c r="I20" s="491"/>
      <c r="J20" s="487" t="s">
        <v>682</v>
      </c>
      <c r="K20" s="450"/>
      <c r="L20" s="488"/>
    </row>
    <row r="21" spans="1:12" ht="25.5">
      <c r="A21" s="483">
        <v>16</v>
      </c>
      <c r="B21" s="493"/>
      <c r="C21" s="484" t="s">
        <v>382</v>
      </c>
      <c r="D21" s="484" t="s">
        <v>369</v>
      </c>
      <c r="E21" s="485" t="s">
        <v>383</v>
      </c>
      <c r="F21" s="618">
        <v>400</v>
      </c>
      <c r="G21" s="489" t="s">
        <v>1072</v>
      </c>
      <c r="H21" s="490">
        <v>135000</v>
      </c>
      <c r="I21" s="491"/>
      <c r="J21" s="487" t="s">
        <v>682</v>
      </c>
      <c r="K21" s="450"/>
      <c r="L21" s="488"/>
    </row>
    <row r="22" spans="1:12" ht="38.25">
      <c r="A22" s="483">
        <v>17</v>
      </c>
      <c r="B22" s="493"/>
      <c r="C22" s="484" t="s">
        <v>376</v>
      </c>
      <c r="D22" s="484" t="s">
        <v>416</v>
      </c>
      <c r="E22" s="485" t="s">
        <v>377</v>
      </c>
      <c r="F22" s="618">
        <v>400</v>
      </c>
      <c r="G22" s="493" t="s">
        <v>770</v>
      </c>
      <c r="H22" s="490">
        <v>133000</v>
      </c>
      <c r="I22" s="495"/>
      <c r="J22" s="487" t="s">
        <v>682</v>
      </c>
      <c r="K22" s="450"/>
      <c r="L22" s="488"/>
    </row>
    <row r="23" spans="1:12" ht="15">
      <c r="A23" s="483">
        <v>18</v>
      </c>
      <c r="B23" s="493"/>
      <c r="C23" s="484" t="s">
        <v>420</v>
      </c>
      <c r="D23" s="484" t="s">
        <v>369</v>
      </c>
      <c r="E23" s="485" t="s">
        <v>385</v>
      </c>
      <c r="F23" s="618">
        <v>300</v>
      </c>
      <c r="G23" s="494" t="s">
        <v>686</v>
      </c>
      <c r="H23" s="490">
        <v>130000</v>
      </c>
      <c r="I23" s="495"/>
      <c r="J23" s="487" t="s">
        <v>682</v>
      </c>
      <c r="K23" s="450"/>
      <c r="L23" s="488"/>
    </row>
    <row r="24" spans="1:12" ht="15">
      <c r="A24" s="483">
        <v>19</v>
      </c>
      <c r="B24" s="484"/>
      <c r="C24" s="484" t="s">
        <v>389</v>
      </c>
      <c r="D24" s="484" t="s">
        <v>369</v>
      </c>
      <c r="E24" s="485" t="s">
        <v>390</v>
      </c>
      <c r="F24" s="618">
        <v>300</v>
      </c>
      <c r="G24" s="494" t="s">
        <v>687</v>
      </c>
      <c r="H24" s="490">
        <v>130000</v>
      </c>
      <c r="I24" s="491"/>
      <c r="J24" s="487" t="s">
        <v>682</v>
      </c>
      <c r="K24" s="450"/>
      <c r="L24" s="488"/>
    </row>
    <row r="25" spans="1:12" ht="38.25">
      <c r="A25" s="483">
        <v>20</v>
      </c>
      <c r="B25" s="484"/>
      <c r="C25" s="484" t="s">
        <v>371</v>
      </c>
      <c r="D25" s="484" t="s">
        <v>369</v>
      </c>
      <c r="E25" s="485" t="s">
        <v>372</v>
      </c>
      <c r="F25" s="618">
        <v>300</v>
      </c>
      <c r="G25" s="493" t="s">
        <v>771</v>
      </c>
      <c r="H25" s="490">
        <v>125500</v>
      </c>
      <c r="I25" s="491"/>
      <c r="J25" s="487" t="s">
        <v>682</v>
      </c>
      <c r="K25" s="450"/>
      <c r="L25" s="488"/>
    </row>
    <row r="26" spans="1:12" ht="15">
      <c r="A26" s="483">
        <v>21</v>
      </c>
      <c r="B26" s="484"/>
      <c r="C26" s="484" t="s">
        <v>400</v>
      </c>
      <c r="D26" s="484" t="s">
        <v>401</v>
      </c>
      <c r="E26" s="485" t="s">
        <v>402</v>
      </c>
      <c r="F26" s="618">
        <v>300</v>
      </c>
      <c r="G26" s="492" t="s">
        <v>679</v>
      </c>
      <c r="H26" s="490">
        <v>125000</v>
      </c>
      <c r="I26" s="495"/>
      <c r="J26" s="487" t="s">
        <v>682</v>
      </c>
      <c r="K26" s="450"/>
      <c r="L26" s="488"/>
    </row>
    <row r="27" spans="1:12" ht="15">
      <c r="A27" s="483">
        <v>22</v>
      </c>
      <c r="B27" s="484"/>
      <c r="C27" s="484" t="s">
        <v>394</v>
      </c>
      <c r="D27" s="484" t="s">
        <v>369</v>
      </c>
      <c r="E27" s="485" t="s">
        <v>395</v>
      </c>
      <c r="F27" s="618">
        <v>300</v>
      </c>
      <c r="G27" s="494" t="s">
        <v>688</v>
      </c>
      <c r="H27" s="490">
        <v>120000</v>
      </c>
      <c r="I27" s="495"/>
      <c r="J27" s="487" t="s">
        <v>682</v>
      </c>
      <c r="K27" s="450"/>
      <c r="L27" s="488"/>
    </row>
    <row r="28" spans="1:12" ht="15">
      <c r="A28" s="483">
        <v>23</v>
      </c>
      <c r="B28" s="484"/>
      <c r="C28" s="484" t="s">
        <v>384</v>
      </c>
      <c r="D28" s="484" t="s">
        <v>369</v>
      </c>
      <c r="E28" s="485" t="s">
        <v>385</v>
      </c>
      <c r="F28" s="618">
        <v>300</v>
      </c>
      <c r="G28" s="494" t="s">
        <v>689</v>
      </c>
      <c r="H28" s="490">
        <v>120000</v>
      </c>
      <c r="I28" s="495"/>
      <c r="J28" s="487" t="s">
        <v>682</v>
      </c>
      <c r="K28" s="450"/>
      <c r="L28" s="488"/>
    </row>
    <row r="29" spans="1:12" ht="38.25">
      <c r="A29" s="483">
        <v>24</v>
      </c>
      <c r="B29" s="484"/>
      <c r="C29" s="484" t="s">
        <v>431</v>
      </c>
      <c r="D29" s="484" t="s">
        <v>369</v>
      </c>
      <c r="E29" s="485" t="s">
        <v>432</v>
      </c>
      <c r="F29" s="618">
        <v>300</v>
      </c>
      <c r="G29" s="493" t="s">
        <v>716</v>
      </c>
      <c r="H29" s="490">
        <v>101000</v>
      </c>
      <c r="I29" s="495"/>
      <c r="J29" s="487" t="s">
        <v>682</v>
      </c>
      <c r="K29" s="450"/>
      <c r="L29" s="488"/>
    </row>
    <row r="30" spans="1:12" ht="15">
      <c r="A30" s="483">
        <v>25</v>
      </c>
      <c r="B30" s="484" t="s">
        <v>777</v>
      </c>
      <c r="C30" s="484" t="s">
        <v>778</v>
      </c>
      <c r="D30" s="484" t="s">
        <v>779</v>
      </c>
      <c r="E30" s="498" t="s">
        <v>780</v>
      </c>
      <c r="F30" s="618">
        <v>300</v>
      </c>
      <c r="G30" s="493" t="s">
        <v>18</v>
      </c>
      <c r="H30" s="490">
        <v>100000</v>
      </c>
      <c r="I30" s="495"/>
      <c r="J30" s="487" t="s">
        <v>682</v>
      </c>
      <c r="K30" s="450" t="s">
        <v>682</v>
      </c>
      <c r="L30" s="488">
        <f>H30</f>
        <v>100000</v>
      </c>
    </row>
    <row r="31" spans="1:12" ht="38.25">
      <c r="A31" s="483">
        <v>26</v>
      </c>
      <c r="B31" s="484"/>
      <c r="C31" s="484" t="s">
        <v>396</v>
      </c>
      <c r="D31" s="484" t="s">
        <v>802</v>
      </c>
      <c r="E31" s="485" t="s">
        <v>397</v>
      </c>
      <c r="F31" s="618">
        <v>300</v>
      </c>
      <c r="G31" s="493" t="s">
        <v>772</v>
      </c>
      <c r="H31" s="490">
        <v>91000</v>
      </c>
      <c r="I31" s="495"/>
      <c r="J31" s="487" t="s">
        <v>682</v>
      </c>
      <c r="K31" s="450"/>
      <c r="L31" s="488"/>
    </row>
    <row r="32" spans="1:12" ht="15">
      <c r="A32" s="483">
        <v>27</v>
      </c>
      <c r="B32" s="484"/>
      <c r="C32" s="484" t="s">
        <v>425</v>
      </c>
      <c r="D32" s="484" t="s">
        <v>369</v>
      </c>
      <c r="E32" s="485" t="s">
        <v>426</v>
      </c>
      <c r="F32" s="618">
        <v>200</v>
      </c>
      <c r="G32" s="494" t="s">
        <v>690</v>
      </c>
      <c r="H32" s="490">
        <v>80000</v>
      </c>
      <c r="I32" s="495"/>
      <c r="J32" s="487" t="s">
        <v>682</v>
      </c>
      <c r="K32" s="450"/>
      <c r="L32" s="488"/>
    </row>
    <row r="33" spans="1:12" ht="15">
      <c r="A33" s="483">
        <v>28</v>
      </c>
      <c r="B33" s="484"/>
      <c r="C33" s="484" t="s">
        <v>427</v>
      </c>
      <c r="D33" s="484" t="s">
        <v>369</v>
      </c>
      <c r="E33" s="485" t="s">
        <v>428</v>
      </c>
      <c r="F33" s="618">
        <v>200</v>
      </c>
      <c r="G33" s="494" t="s">
        <v>691</v>
      </c>
      <c r="H33" s="490">
        <v>75000</v>
      </c>
      <c r="I33" s="495"/>
      <c r="J33" s="487" t="s">
        <v>682</v>
      </c>
      <c r="K33" s="450"/>
      <c r="L33" s="488"/>
    </row>
    <row r="34" spans="1:12" ht="25.5">
      <c r="A34" s="483">
        <v>29</v>
      </c>
      <c r="B34" s="484"/>
      <c r="C34" s="484" t="s">
        <v>421</v>
      </c>
      <c r="D34" s="484" t="s">
        <v>369</v>
      </c>
      <c r="E34" s="485" t="s">
        <v>422</v>
      </c>
      <c r="F34" s="618">
        <v>200</v>
      </c>
      <c r="G34" s="494" t="s">
        <v>692</v>
      </c>
      <c r="H34" s="490">
        <v>75000</v>
      </c>
      <c r="I34" s="495"/>
      <c r="J34" s="487" t="s">
        <v>682</v>
      </c>
      <c r="K34" s="450"/>
      <c r="L34" s="488"/>
    </row>
    <row r="35" spans="1:12" ht="51">
      <c r="A35" s="483">
        <v>30</v>
      </c>
      <c r="B35" s="484"/>
      <c r="C35" s="484" t="s">
        <v>492</v>
      </c>
      <c r="D35" s="484" t="s">
        <v>493</v>
      </c>
      <c r="E35" s="499"/>
      <c r="F35" s="618">
        <v>200</v>
      </c>
      <c r="G35" s="484" t="s">
        <v>712</v>
      </c>
      <c r="H35" s="490">
        <v>75000</v>
      </c>
      <c r="I35" s="491"/>
      <c r="J35" s="487" t="s">
        <v>682</v>
      </c>
      <c r="K35" s="450"/>
      <c r="L35" s="488"/>
    </row>
    <row r="36" spans="1:12" ht="15">
      <c r="A36" s="483">
        <v>31</v>
      </c>
      <c r="B36" s="484"/>
      <c r="C36" s="484" t="s">
        <v>358</v>
      </c>
      <c r="D36" s="484" t="s">
        <v>359</v>
      </c>
      <c r="E36" s="485" t="s">
        <v>360</v>
      </c>
      <c r="F36" s="618">
        <v>200</v>
      </c>
      <c r="G36" s="494" t="s">
        <v>727</v>
      </c>
      <c r="H36" s="490">
        <v>70000</v>
      </c>
      <c r="I36" s="495"/>
      <c r="J36" s="487" t="s">
        <v>682</v>
      </c>
      <c r="K36" s="450"/>
      <c r="L36" s="488"/>
    </row>
    <row r="37" spans="1:12" ht="15">
      <c r="A37" s="483">
        <v>32</v>
      </c>
      <c r="B37" s="484"/>
      <c r="C37" s="484" t="s">
        <v>365</v>
      </c>
      <c r="D37" s="484" t="s">
        <v>366</v>
      </c>
      <c r="E37" s="485" t="s">
        <v>367</v>
      </c>
      <c r="F37" s="618">
        <v>200</v>
      </c>
      <c r="G37" s="494" t="s">
        <v>693</v>
      </c>
      <c r="H37" s="490">
        <v>65000</v>
      </c>
      <c r="I37" s="491"/>
      <c r="J37" s="487" t="s">
        <v>682</v>
      </c>
      <c r="K37" s="450"/>
      <c r="L37" s="488"/>
    </row>
    <row r="38" spans="1:12" ht="38.25">
      <c r="A38" s="483">
        <v>33</v>
      </c>
      <c r="B38" s="484"/>
      <c r="C38" s="484" t="s">
        <v>417</v>
      </c>
      <c r="D38" s="484" t="s">
        <v>369</v>
      </c>
      <c r="E38" s="485"/>
      <c r="F38" s="618">
        <v>200</v>
      </c>
      <c r="G38" s="493" t="s">
        <v>773</v>
      </c>
      <c r="H38" s="490">
        <v>61000</v>
      </c>
      <c r="I38" s="495"/>
      <c r="J38" s="487" t="s">
        <v>682</v>
      </c>
      <c r="K38" s="450"/>
      <c r="L38" s="488"/>
    </row>
    <row r="39" spans="1:12" ht="15">
      <c r="A39" s="483">
        <v>34</v>
      </c>
      <c r="B39" s="484"/>
      <c r="C39" s="484" t="s">
        <v>368</v>
      </c>
      <c r="D39" s="484" t="s">
        <v>369</v>
      </c>
      <c r="E39" s="485" t="s">
        <v>370</v>
      </c>
      <c r="F39" s="618">
        <v>200</v>
      </c>
      <c r="G39" s="494" t="s">
        <v>694</v>
      </c>
      <c r="H39" s="490">
        <v>50000</v>
      </c>
      <c r="I39" s="491"/>
      <c r="J39" s="487" t="s">
        <v>682</v>
      </c>
      <c r="K39" s="450"/>
      <c r="L39" s="488"/>
    </row>
    <row r="40" spans="1:12" ht="15">
      <c r="A40" s="483">
        <v>35</v>
      </c>
      <c r="B40" s="484"/>
      <c r="C40" s="484" t="s">
        <v>429</v>
      </c>
      <c r="D40" s="484" t="s">
        <v>369</v>
      </c>
      <c r="E40" s="485"/>
      <c r="F40" s="618">
        <v>200</v>
      </c>
      <c r="G40" s="494" t="s">
        <v>695</v>
      </c>
      <c r="H40" s="490">
        <v>45000</v>
      </c>
      <c r="I40" s="495"/>
      <c r="J40" s="487" t="s">
        <v>682</v>
      </c>
      <c r="K40" s="450"/>
      <c r="L40" s="488"/>
    </row>
    <row r="41" spans="1:12" ht="15">
      <c r="A41" s="483">
        <v>36</v>
      </c>
      <c r="B41" s="484"/>
      <c r="C41" s="484" t="s">
        <v>482</v>
      </c>
      <c r="D41" s="484" t="s">
        <v>483</v>
      </c>
      <c r="E41" s="485"/>
      <c r="F41" s="618">
        <v>200</v>
      </c>
      <c r="G41" s="492" t="s">
        <v>292</v>
      </c>
      <c r="H41" s="490">
        <v>35000</v>
      </c>
      <c r="I41" s="491"/>
      <c r="J41" s="487" t="s">
        <v>682</v>
      </c>
      <c r="K41" s="450"/>
      <c r="L41" s="488"/>
    </row>
    <row r="42" spans="1:12" ht="15">
      <c r="A42" s="483">
        <v>37</v>
      </c>
      <c r="B42" s="484"/>
      <c r="C42" s="484" t="s">
        <v>435</v>
      </c>
      <c r="D42" s="484" t="s">
        <v>434</v>
      </c>
      <c r="E42" s="485"/>
      <c r="F42" s="618">
        <v>200</v>
      </c>
      <c r="G42" s="494" t="s">
        <v>696</v>
      </c>
      <c r="H42" s="490">
        <v>40000</v>
      </c>
      <c r="I42" s="491"/>
      <c r="J42" s="487" t="s">
        <v>682</v>
      </c>
      <c r="K42" s="450"/>
      <c r="L42" s="488"/>
    </row>
    <row r="43" spans="1:12" ht="15">
      <c r="A43" s="483">
        <v>38</v>
      </c>
      <c r="B43" s="484"/>
      <c r="C43" s="484" t="s">
        <v>445</v>
      </c>
      <c r="D43" s="484" t="s">
        <v>434</v>
      </c>
      <c r="E43" s="485"/>
      <c r="F43" s="618">
        <v>300</v>
      </c>
      <c r="G43" s="494" t="s">
        <v>696</v>
      </c>
      <c r="H43" s="490">
        <v>40000</v>
      </c>
      <c r="I43" s="491"/>
      <c r="J43" s="487" t="s">
        <v>682</v>
      </c>
      <c r="K43" s="450"/>
      <c r="L43" s="488"/>
    </row>
    <row r="44" spans="1:12" ht="15">
      <c r="A44" s="483">
        <v>39</v>
      </c>
      <c r="B44" s="484"/>
      <c r="C44" s="484" t="s">
        <v>476</v>
      </c>
      <c r="D44" s="484" t="s">
        <v>452</v>
      </c>
      <c r="E44" s="485"/>
      <c r="F44" s="618">
        <v>200</v>
      </c>
      <c r="G44" s="494" t="s">
        <v>697</v>
      </c>
      <c r="H44" s="490">
        <v>40000</v>
      </c>
      <c r="I44" s="495"/>
      <c r="J44" s="487" t="s">
        <v>682</v>
      </c>
      <c r="K44" s="450"/>
      <c r="L44" s="488"/>
    </row>
    <row r="45" spans="1:12" ht="15">
      <c r="A45" s="483">
        <v>40</v>
      </c>
      <c r="B45" s="484"/>
      <c r="C45" s="484" t="s">
        <v>490</v>
      </c>
      <c r="D45" s="484" t="s">
        <v>491</v>
      </c>
      <c r="E45" s="451"/>
      <c r="F45" s="618">
        <v>200</v>
      </c>
      <c r="G45" s="494" t="s">
        <v>698</v>
      </c>
      <c r="H45" s="490">
        <v>40000</v>
      </c>
      <c r="I45" s="495"/>
      <c r="J45" s="487" t="s">
        <v>682</v>
      </c>
      <c r="K45" s="450"/>
      <c r="L45" s="488"/>
    </row>
    <row r="46" spans="1:12" ht="15">
      <c r="A46" s="483">
        <v>41</v>
      </c>
      <c r="B46" s="484"/>
      <c r="C46" s="484" t="s">
        <v>470</v>
      </c>
      <c r="D46" s="484" t="s">
        <v>471</v>
      </c>
      <c r="E46" s="485"/>
      <c r="F46" s="618">
        <v>300</v>
      </c>
      <c r="G46" s="494" t="s">
        <v>696</v>
      </c>
      <c r="H46" s="490">
        <v>40000</v>
      </c>
      <c r="I46" s="495"/>
      <c r="J46" s="487" t="s">
        <v>682</v>
      </c>
      <c r="K46" s="450"/>
      <c r="L46" s="488"/>
    </row>
    <row r="47" spans="1:12" ht="15">
      <c r="A47" s="483">
        <v>42</v>
      </c>
      <c r="B47" s="484"/>
      <c r="C47" s="484" t="s">
        <v>418</v>
      </c>
      <c r="D47" s="484" t="s">
        <v>369</v>
      </c>
      <c r="E47" s="485" t="s">
        <v>419</v>
      </c>
      <c r="F47" s="618">
        <v>300</v>
      </c>
      <c r="G47" s="492" t="s">
        <v>363</v>
      </c>
      <c r="H47" s="490">
        <v>34000</v>
      </c>
      <c r="I47" s="491"/>
      <c r="J47" s="487" t="s">
        <v>682</v>
      </c>
      <c r="K47" s="450"/>
      <c r="L47" s="488"/>
    </row>
    <row r="48" spans="1:12" ht="15">
      <c r="A48" s="483">
        <v>43</v>
      </c>
      <c r="B48" s="484"/>
      <c r="C48" s="484" t="s">
        <v>484</v>
      </c>
      <c r="D48" s="484" t="s">
        <v>485</v>
      </c>
      <c r="E48" s="485"/>
      <c r="F48" s="618">
        <v>200</v>
      </c>
      <c r="G48" s="494" t="s">
        <v>699</v>
      </c>
      <c r="H48" s="490">
        <v>32000</v>
      </c>
      <c r="I48" s="495"/>
      <c r="J48" s="487" t="s">
        <v>682</v>
      </c>
      <c r="K48" s="450"/>
      <c r="L48" s="488"/>
    </row>
    <row r="49" spans="1:12" ht="15">
      <c r="A49" s="483">
        <v>44</v>
      </c>
      <c r="B49" s="484"/>
      <c r="C49" s="484" t="s">
        <v>477</v>
      </c>
      <c r="D49" s="484" t="s">
        <v>465</v>
      </c>
      <c r="E49" s="485"/>
      <c r="F49" s="618">
        <v>200</v>
      </c>
      <c r="G49" s="492" t="s">
        <v>363</v>
      </c>
      <c r="H49" s="490">
        <v>30000</v>
      </c>
      <c r="I49" s="491"/>
      <c r="J49" s="487" t="s">
        <v>682</v>
      </c>
      <c r="K49" s="450"/>
      <c r="L49" s="488"/>
    </row>
    <row r="50" spans="1:12" ht="15">
      <c r="A50" s="483">
        <v>45</v>
      </c>
      <c r="B50" s="484"/>
      <c r="C50" s="484" t="s">
        <v>475</v>
      </c>
      <c r="D50" s="484" t="s">
        <v>434</v>
      </c>
      <c r="E50" s="485"/>
      <c r="F50" s="618">
        <v>300</v>
      </c>
      <c r="G50" s="494" t="s">
        <v>700</v>
      </c>
      <c r="H50" s="490">
        <v>30000</v>
      </c>
      <c r="I50" s="495"/>
      <c r="J50" s="487" t="s">
        <v>682</v>
      </c>
      <c r="K50" s="450"/>
      <c r="L50" s="488"/>
    </row>
    <row r="51" spans="1:12" ht="15">
      <c r="A51" s="483">
        <v>46</v>
      </c>
      <c r="B51" s="484"/>
      <c r="C51" s="484" t="s">
        <v>459</v>
      </c>
      <c r="D51" s="484" t="s">
        <v>460</v>
      </c>
      <c r="E51" s="485"/>
      <c r="F51" s="618">
        <v>300</v>
      </c>
      <c r="G51" s="494" t="s">
        <v>701</v>
      </c>
      <c r="H51" s="490">
        <v>29000</v>
      </c>
      <c r="I51" s="491"/>
      <c r="J51" s="487" t="s">
        <v>682</v>
      </c>
      <c r="K51" s="450"/>
      <c r="L51" s="488"/>
    </row>
    <row r="52" spans="1:12" ht="38.25">
      <c r="A52" s="483">
        <v>47</v>
      </c>
      <c r="B52" s="484"/>
      <c r="C52" s="484" t="s">
        <v>469</v>
      </c>
      <c r="D52" s="484" t="s">
        <v>801</v>
      </c>
      <c r="E52" s="485"/>
      <c r="F52" s="618">
        <v>300</v>
      </c>
      <c r="G52" s="496" t="s">
        <v>292</v>
      </c>
      <c r="H52" s="490">
        <v>25000</v>
      </c>
      <c r="I52" s="491"/>
      <c r="J52" s="487" t="s">
        <v>682</v>
      </c>
      <c r="K52" s="450"/>
      <c r="L52" s="488"/>
    </row>
    <row r="53" spans="1:12" ht="15">
      <c r="A53" s="483">
        <v>48</v>
      </c>
      <c r="B53" s="484"/>
      <c r="C53" s="484" t="s">
        <v>439</v>
      </c>
      <c r="D53" s="484" t="s">
        <v>440</v>
      </c>
      <c r="E53" s="485"/>
      <c r="F53" s="618">
        <v>200</v>
      </c>
      <c r="G53" s="492" t="s">
        <v>292</v>
      </c>
      <c r="H53" s="490">
        <v>25000</v>
      </c>
      <c r="I53" s="491"/>
      <c r="J53" s="487" t="s">
        <v>682</v>
      </c>
      <c r="K53" s="450"/>
      <c r="L53" s="488"/>
    </row>
    <row r="54" spans="1:12" ht="15">
      <c r="A54" s="483">
        <v>49</v>
      </c>
      <c r="B54" s="484"/>
      <c r="C54" s="484" t="s">
        <v>437</v>
      </c>
      <c r="D54" s="484" t="s">
        <v>434</v>
      </c>
      <c r="E54" s="485"/>
      <c r="F54" s="618">
        <v>200</v>
      </c>
      <c r="G54" s="492" t="s">
        <v>292</v>
      </c>
      <c r="H54" s="490">
        <v>25000</v>
      </c>
      <c r="I54" s="491"/>
      <c r="J54" s="487" t="s">
        <v>682</v>
      </c>
      <c r="K54" s="450"/>
      <c r="L54" s="488"/>
    </row>
    <row r="55" spans="1:12" ht="15">
      <c r="A55" s="483">
        <v>50</v>
      </c>
      <c r="B55" s="484"/>
      <c r="C55" s="484" t="s">
        <v>443</v>
      </c>
      <c r="D55" s="484" t="s">
        <v>434</v>
      </c>
      <c r="E55" s="485"/>
      <c r="F55" s="618">
        <v>200</v>
      </c>
      <c r="G55" s="492" t="s">
        <v>292</v>
      </c>
      <c r="H55" s="490">
        <v>25000</v>
      </c>
      <c r="I55" s="491"/>
      <c r="J55" s="487" t="s">
        <v>682</v>
      </c>
      <c r="K55" s="450"/>
      <c r="L55" s="488"/>
    </row>
    <row r="56" spans="1:12" ht="15">
      <c r="A56" s="483">
        <v>51</v>
      </c>
      <c r="B56" s="484"/>
      <c r="C56" s="484" t="s">
        <v>441</v>
      </c>
      <c r="D56" s="484" t="s">
        <v>434</v>
      </c>
      <c r="E56" s="485"/>
      <c r="F56" s="618">
        <v>200</v>
      </c>
      <c r="G56" s="492" t="s">
        <v>292</v>
      </c>
      <c r="H56" s="490">
        <v>25000</v>
      </c>
      <c r="I56" s="491"/>
      <c r="J56" s="487" t="s">
        <v>682</v>
      </c>
      <c r="K56" s="450" t="s">
        <v>682</v>
      </c>
      <c r="L56" s="488">
        <f>H56</f>
        <v>25000</v>
      </c>
    </row>
    <row r="57" spans="1:12" ht="15">
      <c r="A57" s="483">
        <v>52</v>
      </c>
      <c r="B57" s="484"/>
      <c r="C57" s="484" t="s">
        <v>480</v>
      </c>
      <c r="D57" s="484" t="s">
        <v>481</v>
      </c>
      <c r="E57" s="485"/>
      <c r="F57" s="618">
        <v>200</v>
      </c>
      <c r="G57" s="492" t="s">
        <v>292</v>
      </c>
      <c r="H57" s="490">
        <v>25000</v>
      </c>
      <c r="I57" s="491"/>
      <c r="J57" s="487" t="s">
        <v>682</v>
      </c>
      <c r="K57" s="450"/>
      <c r="L57" s="488"/>
    </row>
    <row r="58" spans="1:12" ht="15">
      <c r="A58" s="483">
        <v>53</v>
      </c>
      <c r="B58" s="484"/>
      <c r="C58" s="484" t="s">
        <v>494</v>
      </c>
      <c r="D58" s="484" t="s">
        <v>495</v>
      </c>
      <c r="E58" s="499"/>
      <c r="F58" s="618">
        <v>200</v>
      </c>
      <c r="G58" s="492" t="s">
        <v>292</v>
      </c>
      <c r="H58" s="490">
        <v>25000</v>
      </c>
      <c r="I58" s="491"/>
      <c r="J58" s="487" t="s">
        <v>682</v>
      </c>
      <c r="K58" s="450"/>
      <c r="L58" s="488"/>
    </row>
    <row r="59" spans="1:12" ht="15">
      <c r="A59" s="483">
        <v>54</v>
      </c>
      <c r="B59" s="484"/>
      <c r="C59" s="484" t="s">
        <v>449</v>
      </c>
      <c r="D59" s="484" t="s">
        <v>450</v>
      </c>
      <c r="E59" s="485"/>
      <c r="F59" s="618">
        <v>200</v>
      </c>
      <c r="G59" s="492" t="s">
        <v>292</v>
      </c>
      <c r="H59" s="490">
        <v>25000</v>
      </c>
      <c r="I59" s="491"/>
      <c r="J59" s="487" t="s">
        <v>682</v>
      </c>
      <c r="K59" s="450" t="s">
        <v>682</v>
      </c>
      <c r="L59" s="488">
        <f>H59</f>
        <v>25000</v>
      </c>
    </row>
    <row r="60" spans="1:12" ht="15">
      <c r="A60" s="483">
        <v>55</v>
      </c>
      <c r="B60" s="484"/>
      <c r="C60" s="484" t="s">
        <v>464</v>
      </c>
      <c r="D60" s="484" t="s">
        <v>465</v>
      </c>
      <c r="E60" s="485"/>
      <c r="F60" s="618">
        <v>200</v>
      </c>
      <c r="G60" s="494" t="s">
        <v>702</v>
      </c>
      <c r="H60" s="490">
        <v>25000</v>
      </c>
      <c r="I60" s="491"/>
      <c r="J60" s="487" t="s">
        <v>682</v>
      </c>
      <c r="K60" s="450"/>
      <c r="L60" s="488"/>
    </row>
    <row r="61" spans="1:12" ht="15">
      <c r="A61" s="483">
        <v>56</v>
      </c>
      <c r="B61" s="484"/>
      <c r="C61" s="493" t="s">
        <v>259</v>
      </c>
      <c r="D61" s="493" t="s">
        <v>676</v>
      </c>
      <c r="E61" s="451" t="s">
        <v>260</v>
      </c>
      <c r="F61" s="618">
        <v>200</v>
      </c>
      <c r="G61" s="492" t="s">
        <v>292</v>
      </c>
      <c r="H61" s="490">
        <v>25000</v>
      </c>
      <c r="I61" s="491"/>
      <c r="J61" s="487" t="s">
        <v>682</v>
      </c>
      <c r="K61" s="450"/>
      <c r="L61" s="488"/>
    </row>
    <row r="62" spans="1:12" ht="15">
      <c r="A62" s="483">
        <v>57</v>
      </c>
      <c r="B62" s="484"/>
      <c r="C62" s="484" t="s">
        <v>474</v>
      </c>
      <c r="D62" s="484" t="s">
        <v>465</v>
      </c>
      <c r="E62" s="485"/>
      <c r="F62" s="618">
        <v>200</v>
      </c>
      <c r="G62" s="494" t="s">
        <v>703</v>
      </c>
      <c r="H62" s="490">
        <v>25000</v>
      </c>
      <c r="I62" s="491"/>
      <c r="J62" s="487" t="s">
        <v>682</v>
      </c>
      <c r="K62" s="450"/>
      <c r="L62" s="488"/>
    </row>
    <row r="63" spans="1:12" ht="25.5">
      <c r="A63" s="483">
        <v>58</v>
      </c>
      <c r="B63" s="484" t="s">
        <v>812</v>
      </c>
      <c r="C63" s="484" t="s">
        <v>813</v>
      </c>
      <c r="D63" s="484" t="s">
        <v>814</v>
      </c>
      <c r="E63" s="485" t="s">
        <v>815</v>
      </c>
      <c r="F63" s="618">
        <v>200</v>
      </c>
      <c r="G63" s="496" t="s">
        <v>816</v>
      </c>
      <c r="H63" s="490">
        <v>23000</v>
      </c>
      <c r="I63" s="483"/>
      <c r="J63" s="483" t="s">
        <v>682</v>
      </c>
      <c r="K63" s="483" t="s">
        <v>682</v>
      </c>
      <c r="L63" s="488">
        <f>H63</f>
        <v>23000</v>
      </c>
    </row>
    <row r="64" spans="1:12" ht="15">
      <c r="A64" s="483">
        <v>59</v>
      </c>
      <c r="B64" s="484"/>
      <c r="C64" s="484" t="s">
        <v>448</v>
      </c>
      <c r="D64" s="484" t="s">
        <v>434</v>
      </c>
      <c r="E64" s="485"/>
      <c r="F64" s="618">
        <v>200</v>
      </c>
      <c r="G64" s="492" t="s">
        <v>292</v>
      </c>
      <c r="H64" s="490">
        <v>22000</v>
      </c>
      <c r="I64" s="491"/>
      <c r="J64" s="487" t="s">
        <v>682</v>
      </c>
      <c r="K64" s="450"/>
      <c r="L64" s="488"/>
    </row>
    <row r="65" spans="1:12" ht="15">
      <c r="A65" s="483">
        <v>60</v>
      </c>
      <c r="B65" s="484"/>
      <c r="C65" s="484" t="s">
        <v>457</v>
      </c>
      <c r="D65" s="484" t="s">
        <v>458</v>
      </c>
      <c r="E65" s="451"/>
      <c r="F65" s="618">
        <v>200</v>
      </c>
      <c r="G65" s="494" t="s">
        <v>704</v>
      </c>
      <c r="H65" s="490">
        <v>22000</v>
      </c>
      <c r="I65" s="491"/>
      <c r="J65" s="487" t="s">
        <v>682</v>
      </c>
      <c r="K65" s="450"/>
      <c r="L65" s="488"/>
    </row>
    <row r="66" spans="1:12" ht="15">
      <c r="A66" s="483">
        <v>61</v>
      </c>
      <c r="B66" s="484"/>
      <c r="C66" s="484" t="s">
        <v>486</v>
      </c>
      <c r="D66" s="484" t="s">
        <v>487</v>
      </c>
      <c r="E66" s="485"/>
      <c r="F66" s="618">
        <v>200</v>
      </c>
      <c r="G66" s="492" t="s">
        <v>363</v>
      </c>
      <c r="H66" s="490">
        <v>21000</v>
      </c>
      <c r="I66" s="491"/>
      <c r="J66" s="487" t="s">
        <v>682</v>
      </c>
      <c r="K66" s="450"/>
      <c r="L66" s="488"/>
    </row>
    <row r="67" spans="1:12" ht="25.5">
      <c r="A67" s="483">
        <v>62</v>
      </c>
      <c r="B67" s="484"/>
      <c r="C67" s="484" t="s">
        <v>467</v>
      </c>
      <c r="D67" s="484" t="s">
        <v>468</v>
      </c>
      <c r="E67" s="485"/>
      <c r="F67" s="618">
        <v>200</v>
      </c>
      <c r="G67" s="492" t="s">
        <v>292</v>
      </c>
      <c r="H67" s="490">
        <v>20000</v>
      </c>
      <c r="I67" s="491"/>
      <c r="J67" s="487" t="s">
        <v>682</v>
      </c>
      <c r="K67" s="450"/>
      <c r="L67" s="488"/>
    </row>
    <row r="68" spans="1:12" ht="15">
      <c r="A68" s="483">
        <v>63</v>
      </c>
      <c r="B68" s="484"/>
      <c r="C68" s="484" t="s">
        <v>451</v>
      </c>
      <c r="D68" s="484" t="s">
        <v>452</v>
      </c>
      <c r="E68" s="485"/>
      <c r="F68" s="618">
        <v>200</v>
      </c>
      <c r="G68" s="492" t="s">
        <v>292</v>
      </c>
      <c r="H68" s="490">
        <v>20000</v>
      </c>
      <c r="I68" s="491"/>
      <c r="J68" s="487" t="s">
        <v>682</v>
      </c>
      <c r="K68" s="450" t="s">
        <v>682</v>
      </c>
      <c r="L68" s="488">
        <f>H68</f>
        <v>20000</v>
      </c>
    </row>
    <row r="69" spans="1:12" ht="15">
      <c r="A69" s="483">
        <v>64</v>
      </c>
      <c r="B69" s="484"/>
      <c r="C69" s="484" t="s">
        <v>478</v>
      </c>
      <c r="D69" s="484" t="s">
        <v>434</v>
      </c>
      <c r="E69" s="485"/>
      <c r="F69" s="618">
        <v>200</v>
      </c>
      <c r="G69" s="492" t="s">
        <v>292</v>
      </c>
      <c r="H69" s="490">
        <v>20000</v>
      </c>
      <c r="I69" s="491"/>
      <c r="J69" s="487" t="s">
        <v>682</v>
      </c>
      <c r="K69" s="450"/>
      <c r="L69" s="488"/>
    </row>
    <row r="70" spans="1:12" ht="15">
      <c r="A70" s="483">
        <v>65</v>
      </c>
      <c r="B70" s="484"/>
      <c r="C70" s="484" t="s">
        <v>488</v>
      </c>
      <c r="D70" s="484" t="s">
        <v>489</v>
      </c>
      <c r="E70" s="485"/>
      <c r="F70" s="618">
        <v>200</v>
      </c>
      <c r="G70" s="492" t="s">
        <v>292</v>
      </c>
      <c r="H70" s="490">
        <v>20000</v>
      </c>
      <c r="I70" s="491"/>
      <c r="J70" s="487" t="s">
        <v>682</v>
      </c>
      <c r="K70" s="450"/>
      <c r="L70" s="488"/>
    </row>
    <row r="71" spans="1:12" ht="25.5">
      <c r="A71" s="483">
        <v>66</v>
      </c>
      <c r="B71" s="484"/>
      <c r="C71" s="484" t="s">
        <v>399</v>
      </c>
      <c r="D71" s="484" t="s">
        <v>799</v>
      </c>
      <c r="E71" s="485"/>
      <c r="F71" s="618">
        <v>200</v>
      </c>
      <c r="G71" s="496" t="s">
        <v>363</v>
      </c>
      <c r="H71" s="490">
        <v>20000</v>
      </c>
      <c r="I71" s="491"/>
      <c r="J71" s="487" t="s">
        <v>682</v>
      </c>
      <c r="K71" s="450"/>
      <c r="L71" s="488"/>
    </row>
    <row r="72" spans="1:12" ht="25.5">
      <c r="A72" s="483">
        <v>67</v>
      </c>
      <c r="B72" s="484"/>
      <c r="C72" s="493" t="s">
        <v>677</v>
      </c>
      <c r="D72" s="493" t="s">
        <v>800</v>
      </c>
      <c r="E72" s="451" t="s">
        <v>678</v>
      </c>
      <c r="F72" s="618">
        <v>200</v>
      </c>
      <c r="G72" s="496" t="s">
        <v>292</v>
      </c>
      <c r="H72" s="490">
        <v>20000</v>
      </c>
      <c r="I72" s="491"/>
      <c r="J72" s="487" t="s">
        <v>682</v>
      </c>
      <c r="K72" s="450"/>
      <c r="L72" s="488"/>
    </row>
    <row r="73" spans="1:12" ht="38.25">
      <c r="A73" s="483">
        <v>68</v>
      </c>
      <c r="B73" s="484"/>
      <c r="C73" s="493" t="s">
        <v>442</v>
      </c>
      <c r="D73" s="493" t="s">
        <v>781</v>
      </c>
      <c r="E73" s="500" t="s">
        <v>782</v>
      </c>
      <c r="F73" s="618">
        <v>200</v>
      </c>
      <c r="G73" s="484" t="s">
        <v>783</v>
      </c>
      <c r="H73" s="490">
        <v>20000</v>
      </c>
      <c r="I73" s="491"/>
      <c r="J73" s="487" t="s">
        <v>682</v>
      </c>
      <c r="K73" s="450" t="s">
        <v>682</v>
      </c>
      <c r="L73" s="488">
        <f>H73</f>
        <v>20000</v>
      </c>
    </row>
    <row r="74" spans="1:12" ht="25.5">
      <c r="A74" s="483">
        <v>69</v>
      </c>
      <c r="B74" s="484"/>
      <c r="C74" s="484" t="s">
        <v>403</v>
      </c>
      <c r="D74" s="484" t="s">
        <v>404</v>
      </c>
      <c r="E74" s="485" t="s">
        <v>405</v>
      </c>
      <c r="F74" s="618">
        <v>200</v>
      </c>
      <c r="G74" s="494" t="s">
        <v>705</v>
      </c>
      <c r="H74" s="490">
        <v>20000</v>
      </c>
      <c r="I74" s="491"/>
      <c r="J74" s="487" t="s">
        <v>682</v>
      </c>
      <c r="K74" s="450"/>
      <c r="L74" s="488"/>
    </row>
    <row r="75" spans="1:12" ht="15">
      <c r="A75" s="483">
        <v>70</v>
      </c>
      <c r="B75" s="484"/>
      <c r="C75" s="484" t="s">
        <v>466</v>
      </c>
      <c r="D75" s="484" t="s">
        <v>454</v>
      </c>
      <c r="E75" s="485"/>
      <c r="F75" s="618">
        <v>200</v>
      </c>
      <c r="G75" s="492" t="s">
        <v>292</v>
      </c>
      <c r="H75" s="490">
        <v>16000</v>
      </c>
      <c r="I75" s="491"/>
      <c r="J75" s="487" t="s">
        <v>682</v>
      </c>
      <c r="K75" s="450"/>
      <c r="L75" s="488"/>
    </row>
    <row r="76" spans="1:12" ht="15">
      <c r="A76" s="483">
        <v>71</v>
      </c>
      <c r="B76" s="484"/>
      <c r="C76" s="484" t="s">
        <v>447</v>
      </c>
      <c r="D76" s="484" t="s">
        <v>434</v>
      </c>
      <c r="E76" s="485"/>
      <c r="F76" s="618">
        <v>200</v>
      </c>
      <c r="G76" s="492" t="s">
        <v>363</v>
      </c>
      <c r="H76" s="490">
        <v>16000</v>
      </c>
      <c r="I76" s="491"/>
      <c r="J76" s="487" t="s">
        <v>682</v>
      </c>
      <c r="K76" s="450"/>
      <c r="L76" s="488"/>
    </row>
    <row r="77" spans="1:12" ht="25.5">
      <c r="A77" s="483">
        <v>72</v>
      </c>
      <c r="B77" s="484"/>
      <c r="C77" s="484" t="s">
        <v>472</v>
      </c>
      <c r="D77" s="484" t="s">
        <v>473</v>
      </c>
      <c r="E77" s="485"/>
      <c r="F77" s="618">
        <v>200</v>
      </c>
      <c r="G77" s="492" t="s">
        <v>292</v>
      </c>
      <c r="H77" s="490">
        <v>15000</v>
      </c>
      <c r="I77" s="491"/>
      <c r="J77" s="487" t="s">
        <v>682</v>
      </c>
      <c r="K77" s="450"/>
      <c r="L77" s="488"/>
    </row>
    <row r="78" spans="1:12" ht="25.5">
      <c r="A78" s="483">
        <v>73</v>
      </c>
      <c r="B78" s="484"/>
      <c r="C78" s="484" t="s">
        <v>455</v>
      </c>
      <c r="D78" s="484" t="s">
        <v>456</v>
      </c>
      <c r="E78" s="485"/>
      <c r="F78" s="618">
        <v>200</v>
      </c>
      <c r="G78" s="492" t="s">
        <v>292</v>
      </c>
      <c r="H78" s="490">
        <v>15000</v>
      </c>
      <c r="I78" s="491"/>
      <c r="J78" s="487" t="s">
        <v>682</v>
      </c>
      <c r="K78" s="450"/>
      <c r="L78" s="488"/>
    </row>
    <row r="79" spans="1:12" ht="15">
      <c r="A79" s="483">
        <v>74</v>
      </c>
      <c r="B79" s="484"/>
      <c r="C79" s="484" t="s">
        <v>373</v>
      </c>
      <c r="D79" s="484" t="s">
        <v>461</v>
      </c>
      <c r="E79" s="485"/>
      <c r="F79" s="618">
        <v>200</v>
      </c>
      <c r="G79" s="492" t="s">
        <v>292</v>
      </c>
      <c r="H79" s="490">
        <v>15000</v>
      </c>
      <c r="I79" s="491"/>
      <c r="J79" s="487" t="s">
        <v>682</v>
      </c>
      <c r="K79" s="450"/>
      <c r="L79" s="488"/>
    </row>
    <row r="80" spans="1:12" ht="15">
      <c r="A80" s="483">
        <v>75</v>
      </c>
      <c r="B80" s="484"/>
      <c r="C80" s="484" t="s">
        <v>433</v>
      </c>
      <c r="D80" s="484" t="s">
        <v>434</v>
      </c>
      <c r="E80" s="485"/>
      <c r="F80" s="618">
        <v>200</v>
      </c>
      <c r="G80" s="492" t="s">
        <v>292</v>
      </c>
      <c r="H80" s="490">
        <v>15000</v>
      </c>
      <c r="I80" s="491"/>
      <c r="J80" s="487" t="s">
        <v>682</v>
      </c>
      <c r="K80" s="450"/>
      <c r="L80" s="488"/>
    </row>
    <row r="81" spans="1:12" ht="15">
      <c r="A81" s="483">
        <v>76</v>
      </c>
      <c r="B81" s="484"/>
      <c r="C81" s="484" t="s">
        <v>444</v>
      </c>
      <c r="D81" s="484" t="s">
        <v>434</v>
      </c>
      <c r="E81" s="485"/>
      <c r="F81" s="618">
        <v>200</v>
      </c>
      <c r="G81" s="492" t="s">
        <v>292</v>
      </c>
      <c r="H81" s="490">
        <v>15000</v>
      </c>
      <c r="I81" s="491"/>
      <c r="J81" s="487" t="s">
        <v>682</v>
      </c>
      <c r="K81" s="450" t="s">
        <v>682</v>
      </c>
      <c r="L81" s="488">
        <f>H81</f>
        <v>15000</v>
      </c>
    </row>
    <row r="82" spans="1:12" ht="15">
      <c r="A82" s="483">
        <v>77</v>
      </c>
      <c r="B82" s="484"/>
      <c r="C82" s="484" t="s">
        <v>446</v>
      </c>
      <c r="D82" s="484" t="s">
        <v>434</v>
      </c>
      <c r="E82" s="485"/>
      <c r="F82" s="618">
        <v>200</v>
      </c>
      <c r="G82" s="492" t="s">
        <v>292</v>
      </c>
      <c r="H82" s="490">
        <v>15000</v>
      </c>
      <c r="I82" s="491"/>
      <c r="J82" s="487" t="s">
        <v>682</v>
      </c>
      <c r="K82" s="450"/>
      <c r="L82" s="488"/>
    </row>
    <row r="83" spans="1:12" ht="15">
      <c r="A83" s="483">
        <v>78</v>
      </c>
      <c r="B83" s="484"/>
      <c r="C83" s="484" t="s">
        <v>436</v>
      </c>
      <c r="D83" s="484" t="s">
        <v>434</v>
      </c>
      <c r="E83" s="485"/>
      <c r="F83" s="618">
        <v>200</v>
      </c>
      <c r="G83" s="492" t="s">
        <v>292</v>
      </c>
      <c r="H83" s="490">
        <v>15000</v>
      </c>
      <c r="I83" s="491"/>
      <c r="J83" s="487" t="s">
        <v>682</v>
      </c>
      <c r="K83" s="450"/>
      <c r="L83" s="488"/>
    </row>
    <row r="84" spans="1:12" ht="15">
      <c r="A84" s="483">
        <v>79</v>
      </c>
      <c r="B84" s="484"/>
      <c r="C84" s="484" t="s">
        <v>438</v>
      </c>
      <c r="D84" s="484" t="s">
        <v>434</v>
      </c>
      <c r="E84" s="485"/>
      <c r="F84" s="618">
        <v>200</v>
      </c>
      <c r="G84" s="492" t="s">
        <v>292</v>
      </c>
      <c r="H84" s="490">
        <v>15000</v>
      </c>
      <c r="I84" s="491"/>
      <c r="J84" s="487" t="s">
        <v>682</v>
      </c>
      <c r="K84" s="450"/>
      <c r="L84" s="488"/>
    </row>
    <row r="85" spans="1:12" ht="15">
      <c r="A85" s="483">
        <v>80</v>
      </c>
      <c r="B85" s="484"/>
      <c r="C85" s="484" t="s">
        <v>453</v>
      </c>
      <c r="D85" s="484" t="s">
        <v>454</v>
      </c>
      <c r="E85" s="485"/>
      <c r="F85" s="618">
        <v>200</v>
      </c>
      <c r="G85" s="492" t="s">
        <v>706</v>
      </c>
      <c r="H85" s="490">
        <v>15000</v>
      </c>
      <c r="I85" s="491"/>
      <c r="J85" s="487" t="s">
        <v>682</v>
      </c>
      <c r="K85" s="450"/>
      <c r="L85" s="488"/>
    </row>
    <row r="86" spans="1:12" ht="15">
      <c r="A86" s="483">
        <v>81</v>
      </c>
      <c r="B86" s="484"/>
      <c r="C86" s="484" t="s">
        <v>784</v>
      </c>
      <c r="D86" s="484" t="s">
        <v>785</v>
      </c>
      <c r="E86" s="498" t="s">
        <v>1593</v>
      </c>
      <c r="F86" s="618">
        <v>200</v>
      </c>
      <c r="G86" s="492" t="s">
        <v>706</v>
      </c>
      <c r="H86" s="490">
        <v>15000</v>
      </c>
      <c r="I86" s="491"/>
      <c r="J86" s="487" t="s">
        <v>682</v>
      </c>
      <c r="K86" s="450" t="s">
        <v>682</v>
      </c>
      <c r="L86" s="488">
        <f>H86</f>
        <v>15000</v>
      </c>
    </row>
    <row r="87" spans="1:12" ht="15">
      <c r="A87" s="483">
        <v>82</v>
      </c>
      <c r="B87" s="484"/>
      <c r="C87" s="484" t="s">
        <v>462</v>
      </c>
      <c r="D87" s="484" t="s">
        <v>463</v>
      </c>
      <c r="E87" s="485"/>
      <c r="F87" s="618">
        <v>200</v>
      </c>
      <c r="G87" s="492" t="s">
        <v>292</v>
      </c>
      <c r="H87" s="490">
        <v>10000</v>
      </c>
      <c r="I87" s="491"/>
      <c r="J87" s="487" t="s">
        <v>682</v>
      </c>
      <c r="K87" s="450"/>
      <c r="L87" s="488"/>
    </row>
    <row r="88" spans="1:12" ht="15">
      <c r="A88" s="483">
        <v>83</v>
      </c>
      <c r="B88" s="484"/>
      <c r="C88" s="484" t="s">
        <v>479</v>
      </c>
      <c r="D88" s="484" t="s">
        <v>434</v>
      </c>
      <c r="E88" s="485"/>
      <c r="F88" s="618">
        <v>200</v>
      </c>
      <c r="G88" s="492" t="s">
        <v>292</v>
      </c>
      <c r="H88" s="490">
        <v>10000</v>
      </c>
      <c r="I88" s="491"/>
      <c r="J88" s="487" t="s">
        <v>682</v>
      </c>
      <c r="K88" s="450"/>
      <c r="L88" s="488"/>
    </row>
    <row r="89" spans="1:12" ht="38.25">
      <c r="A89" s="483">
        <v>84</v>
      </c>
      <c r="B89" s="484"/>
      <c r="C89" s="484" t="s">
        <v>414</v>
      </c>
      <c r="D89" s="484" t="s">
        <v>798</v>
      </c>
      <c r="E89" s="485" t="s">
        <v>415</v>
      </c>
      <c r="F89" s="618">
        <v>200</v>
      </c>
      <c r="G89" s="496" t="s">
        <v>292</v>
      </c>
      <c r="H89" s="490">
        <v>2000</v>
      </c>
      <c r="I89" s="491"/>
      <c r="J89" s="487" t="s">
        <v>682</v>
      </c>
      <c r="K89" s="450"/>
      <c r="L89" s="488"/>
    </row>
    <row r="90" spans="1:12" ht="15">
      <c r="A90" s="483">
        <v>85</v>
      </c>
      <c r="B90" s="484"/>
      <c r="C90" s="484" t="s">
        <v>787</v>
      </c>
      <c r="D90" s="484" t="s">
        <v>788</v>
      </c>
      <c r="E90" s="498" t="s">
        <v>789</v>
      </c>
      <c r="F90" s="618">
        <v>200</v>
      </c>
      <c r="G90" s="492" t="s">
        <v>18</v>
      </c>
      <c r="H90" s="490">
        <v>2000</v>
      </c>
      <c r="I90" s="491"/>
      <c r="J90" s="487" t="s">
        <v>682</v>
      </c>
      <c r="K90" s="450" t="s">
        <v>682</v>
      </c>
      <c r="L90" s="488">
        <f>H90</f>
        <v>2000</v>
      </c>
    </row>
    <row r="91" spans="1:12" ht="25.5">
      <c r="A91" s="483">
        <v>86</v>
      </c>
      <c r="B91" s="484"/>
      <c r="C91" s="484" t="s">
        <v>408</v>
      </c>
      <c r="D91" s="484" t="s">
        <v>409</v>
      </c>
      <c r="E91" s="485" t="s">
        <v>410</v>
      </c>
      <c r="F91" s="618">
        <v>200</v>
      </c>
      <c r="G91" s="492" t="s">
        <v>292</v>
      </c>
      <c r="H91" s="490">
        <v>2000</v>
      </c>
      <c r="I91" s="491"/>
      <c r="J91" s="487" t="s">
        <v>682</v>
      </c>
      <c r="K91" s="450"/>
      <c r="L91" s="488"/>
    </row>
    <row r="92" spans="1:12" ht="38.25">
      <c r="A92" s="483">
        <v>87</v>
      </c>
      <c r="B92" s="484" t="s">
        <v>996</v>
      </c>
      <c r="C92" s="484" t="s">
        <v>997</v>
      </c>
      <c r="D92" s="484" t="s">
        <v>998</v>
      </c>
      <c r="E92" s="498" t="s">
        <v>999</v>
      </c>
      <c r="F92" s="618">
        <v>200</v>
      </c>
      <c r="G92" s="496" t="s">
        <v>1000</v>
      </c>
      <c r="H92" s="490">
        <v>14000</v>
      </c>
      <c r="I92" s="491"/>
      <c r="J92" s="487" t="s">
        <v>682</v>
      </c>
      <c r="K92" s="450" t="s">
        <v>682</v>
      </c>
      <c r="L92" s="488">
        <f>H92</f>
        <v>14000</v>
      </c>
    </row>
    <row r="93" spans="1:12" ht="15">
      <c r="A93" s="483">
        <v>88</v>
      </c>
      <c r="B93" s="484"/>
      <c r="C93" s="484" t="s">
        <v>398</v>
      </c>
      <c r="D93" s="484" t="s">
        <v>369</v>
      </c>
      <c r="E93" s="485"/>
      <c r="F93" s="618">
        <v>200</v>
      </c>
      <c r="G93" s="492" t="s">
        <v>9</v>
      </c>
      <c r="H93" s="490">
        <v>1000</v>
      </c>
      <c r="I93" s="483"/>
      <c r="J93" s="483" t="s">
        <v>682</v>
      </c>
      <c r="K93" s="483"/>
      <c r="L93" s="488"/>
    </row>
    <row r="94" spans="1:12" ht="51">
      <c r="A94" s="483">
        <v>89</v>
      </c>
      <c r="B94" s="484" t="s">
        <v>1019</v>
      </c>
      <c r="C94" s="484" t="s">
        <v>1020</v>
      </c>
      <c r="D94" s="484" t="s">
        <v>1021</v>
      </c>
      <c r="E94" s="498" t="s">
        <v>1022</v>
      </c>
      <c r="F94" s="618">
        <v>200</v>
      </c>
      <c r="G94" s="484" t="s">
        <v>1024</v>
      </c>
      <c r="H94" s="490">
        <v>18000</v>
      </c>
      <c r="I94" s="483"/>
      <c r="J94" s="483" t="s">
        <v>682</v>
      </c>
      <c r="K94" s="483" t="s">
        <v>682</v>
      </c>
      <c r="L94" s="488">
        <f>H94</f>
        <v>18000</v>
      </c>
    </row>
    <row r="95" spans="1:12" ht="25.5">
      <c r="A95" s="483">
        <v>90</v>
      </c>
      <c r="B95" s="484" t="s">
        <v>1056</v>
      </c>
      <c r="C95" s="484" t="s">
        <v>1057</v>
      </c>
      <c r="D95" s="484" t="s">
        <v>1058</v>
      </c>
      <c r="E95" s="501" t="s">
        <v>1059</v>
      </c>
      <c r="F95" s="618">
        <v>21000</v>
      </c>
      <c r="G95" s="484" t="s">
        <v>1060</v>
      </c>
      <c r="H95" s="490">
        <v>150000</v>
      </c>
      <c r="I95" s="483"/>
      <c r="J95" s="483" t="s">
        <v>682</v>
      </c>
      <c r="K95" s="483" t="s">
        <v>682</v>
      </c>
      <c r="L95" s="488">
        <f>H95</f>
        <v>150000</v>
      </c>
    </row>
    <row r="96" spans="1:12" ht="38.25">
      <c r="A96" s="483">
        <v>91</v>
      </c>
      <c r="B96" s="502" t="s">
        <v>1006</v>
      </c>
      <c r="C96" s="502" t="s">
        <v>1007</v>
      </c>
      <c r="D96" s="503" t="s">
        <v>1008</v>
      </c>
      <c r="E96" s="498" t="s">
        <v>829</v>
      </c>
      <c r="F96" s="618">
        <v>500</v>
      </c>
      <c r="G96" s="502" t="s">
        <v>1009</v>
      </c>
      <c r="H96" s="490">
        <v>215000</v>
      </c>
      <c r="I96" s="504"/>
      <c r="J96" s="504" t="s">
        <v>682</v>
      </c>
      <c r="K96" s="483" t="s">
        <v>682</v>
      </c>
      <c r="L96" s="488">
        <f>H96</f>
        <v>215000</v>
      </c>
    </row>
    <row r="97" spans="1:12" ht="25.5">
      <c r="A97" s="483">
        <v>92</v>
      </c>
      <c r="B97" s="502" t="s">
        <v>1603</v>
      </c>
      <c r="C97" s="505"/>
      <c r="D97" s="502" t="s">
        <v>1604</v>
      </c>
      <c r="E97" s="498"/>
      <c r="F97" s="618">
        <v>200</v>
      </c>
      <c r="G97" s="503" t="s">
        <v>292</v>
      </c>
      <c r="H97" s="490">
        <v>20000</v>
      </c>
      <c r="I97" s="504"/>
      <c r="J97" s="504" t="s">
        <v>682</v>
      </c>
      <c r="K97" s="504"/>
      <c r="L97" s="506"/>
    </row>
    <row r="98" spans="1:12" ht="25.5">
      <c r="A98" s="483">
        <v>93</v>
      </c>
      <c r="B98" s="502" t="s">
        <v>1605</v>
      </c>
      <c r="C98" s="505"/>
      <c r="D98" s="502" t="s">
        <v>1606</v>
      </c>
      <c r="E98" s="498" t="s">
        <v>1620</v>
      </c>
      <c r="F98" s="618">
        <v>200</v>
      </c>
      <c r="G98" s="503" t="s">
        <v>292</v>
      </c>
      <c r="H98" s="490">
        <v>30000</v>
      </c>
      <c r="I98" s="504"/>
      <c r="J98" s="504" t="s">
        <v>682</v>
      </c>
      <c r="K98" s="504"/>
      <c r="L98" s="506"/>
    </row>
    <row r="99" spans="1:12" ht="38.25">
      <c r="A99" s="483">
        <v>94</v>
      </c>
      <c r="B99" s="502" t="s">
        <v>1605</v>
      </c>
      <c r="C99" s="505"/>
      <c r="D99" s="502" t="s">
        <v>1607</v>
      </c>
      <c r="E99" s="498" t="s">
        <v>1621</v>
      </c>
      <c r="F99" s="618">
        <v>200</v>
      </c>
      <c r="G99" s="503" t="s">
        <v>292</v>
      </c>
      <c r="H99" s="490">
        <v>15000</v>
      </c>
      <c r="I99" s="504"/>
      <c r="J99" s="504" t="s">
        <v>682</v>
      </c>
      <c r="K99" s="504"/>
      <c r="L99" s="506"/>
    </row>
    <row r="100" spans="1:12" ht="25.5">
      <c r="A100" s="483">
        <v>95</v>
      </c>
      <c r="B100" s="502" t="s">
        <v>1608</v>
      </c>
      <c r="C100" s="505"/>
      <c r="D100" s="502" t="s">
        <v>1609</v>
      </c>
      <c r="E100" s="498"/>
      <c r="F100" s="618">
        <v>200</v>
      </c>
      <c r="G100" s="503" t="s">
        <v>292</v>
      </c>
      <c r="H100" s="490">
        <v>20000</v>
      </c>
      <c r="I100" s="504"/>
      <c r="J100" s="504" t="s">
        <v>682</v>
      </c>
      <c r="K100" s="504"/>
      <c r="L100" s="506"/>
    </row>
    <row r="101" spans="1:12" ht="25.5">
      <c r="A101" s="483">
        <v>96</v>
      </c>
      <c r="B101" s="502" t="s">
        <v>1610</v>
      </c>
      <c r="C101" s="505"/>
      <c r="D101" s="502" t="s">
        <v>1611</v>
      </c>
      <c r="E101" s="498" t="s">
        <v>1622</v>
      </c>
      <c r="F101" s="618">
        <v>200</v>
      </c>
      <c r="G101" s="503" t="s">
        <v>292</v>
      </c>
      <c r="H101" s="490">
        <v>25000</v>
      </c>
      <c r="I101" s="504"/>
      <c r="J101" s="504" t="s">
        <v>682</v>
      </c>
      <c r="K101" s="504"/>
      <c r="L101" s="506"/>
    </row>
    <row r="102" spans="1:12" ht="25.5">
      <c r="A102" s="483">
        <v>97</v>
      </c>
      <c r="B102" s="502" t="s">
        <v>1612</v>
      </c>
      <c r="C102" s="502"/>
      <c r="D102" s="502" t="s">
        <v>1613</v>
      </c>
      <c r="E102" s="502" t="s">
        <v>1623</v>
      </c>
      <c r="F102" s="618">
        <v>200</v>
      </c>
      <c r="G102" s="503" t="s">
        <v>292</v>
      </c>
      <c r="H102" s="490">
        <v>30000</v>
      </c>
      <c r="I102" s="504"/>
      <c r="J102" s="504" t="s">
        <v>682</v>
      </c>
      <c r="K102" s="504"/>
      <c r="L102" s="506"/>
    </row>
    <row r="103" spans="1:12" ht="38.25">
      <c r="A103" s="483">
        <v>98</v>
      </c>
      <c r="B103" s="502" t="s">
        <v>1614</v>
      </c>
      <c r="C103" s="502"/>
      <c r="D103" s="502" t="s">
        <v>1615</v>
      </c>
      <c r="E103" s="502" t="s">
        <v>1624</v>
      </c>
      <c r="F103" s="618">
        <v>200</v>
      </c>
      <c r="G103" s="503" t="s">
        <v>1616</v>
      </c>
      <c r="H103" s="490">
        <v>30000</v>
      </c>
      <c r="I103" s="504"/>
      <c r="J103" s="504" t="s">
        <v>682</v>
      </c>
      <c r="K103" s="504"/>
      <c r="L103" s="506"/>
    </row>
    <row r="104" spans="1:12" ht="25.5">
      <c r="A104" s="483">
        <v>99</v>
      </c>
      <c r="B104" s="502" t="s">
        <v>1617</v>
      </c>
      <c r="C104" s="502"/>
      <c r="D104" s="502" t="s">
        <v>1618</v>
      </c>
      <c r="E104" s="502" t="s">
        <v>1625</v>
      </c>
      <c r="F104" s="618">
        <v>200</v>
      </c>
      <c r="G104" s="503" t="s">
        <v>292</v>
      </c>
      <c r="H104" s="490">
        <v>15000</v>
      </c>
      <c r="I104" s="504"/>
      <c r="J104" s="504" t="s">
        <v>682</v>
      </c>
      <c r="K104" s="504"/>
      <c r="L104" s="506"/>
    </row>
    <row r="105" spans="1:12" ht="25.5">
      <c r="A105" s="483">
        <v>100</v>
      </c>
      <c r="B105" s="502" t="s">
        <v>1840</v>
      </c>
      <c r="C105" s="502" t="s">
        <v>1841</v>
      </c>
      <c r="D105" s="502" t="s">
        <v>1843</v>
      </c>
      <c r="E105" s="502" t="s">
        <v>1842</v>
      </c>
      <c r="F105" s="618">
        <v>3000</v>
      </c>
      <c r="G105" s="503" t="s">
        <v>1853</v>
      </c>
      <c r="H105" s="490">
        <v>3000</v>
      </c>
      <c r="I105" s="504"/>
      <c r="J105" s="504" t="s">
        <v>682</v>
      </c>
      <c r="K105" s="504" t="s">
        <v>682</v>
      </c>
      <c r="L105" s="506"/>
    </row>
    <row r="106" spans="1:12" ht="51">
      <c r="A106" s="483">
        <v>101</v>
      </c>
      <c r="B106" s="502" t="s">
        <v>1844</v>
      </c>
      <c r="C106" s="502" t="s">
        <v>787</v>
      </c>
      <c r="D106" s="502" t="s">
        <v>1849</v>
      </c>
      <c r="E106" s="502" t="s">
        <v>1845</v>
      </c>
      <c r="F106" s="618">
        <v>10000</v>
      </c>
      <c r="G106" s="502" t="s">
        <v>1851</v>
      </c>
      <c r="H106" s="490">
        <v>40000</v>
      </c>
      <c r="I106" s="504"/>
      <c r="J106" s="504" t="s">
        <v>682</v>
      </c>
      <c r="K106" s="504" t="s">
        <v>682</v>
      </c>
      <c r="L106" s="506"/>
    </row>
    <row r="107" spans="1:12" ht="51">
      <c r="A107" s="483">
        <v>102</v>
      </c>
      <c r="B107" s="502" t="s">
        <v>1846</v>
      </c>
      <c r="C107" s="502" t="s">
        <v>1847</v>
      </c>
      <c r="D107" s="502" t="s">
        <v>1850</v>
      </c>
      <c r="E107" s="502" t="s">
        <v>1848</v>
      </c>
      <c r="F107" s="618">
        <v>2500</v>
      </c>
      <c r="G107" s="503" t="s">
        <v>1852</v>
      </c>
      <c r="H107" s="490">
        <v>36000</v>
      </c>
      <c r="I107" s="504"/>
      <c r="J107" s="504" t="s">
        <v>682</v>
      </c>
      <c r="K107" s="504" t="s">
        <v>682</v>
      </c>
      <c r="L107" s="506"/>
    </row>
    <row r="108" spans="1:12" ht="38.25">
      <c r="A108" s="483">
        <v>103</v>
      </c>
      <c r="B108" s="502" t="s">
        <v>449</v>
      </c>
      <c r="C108" s="505"/>
      <c r="D108" s="502" t="s">
        <v>1619</v>
      </c>
      <c r="E108" s="498" t="s">
        <v>1626</v>
      </c>
      <c r="F108" s="618">
        <v>200</v>
      </c>
      <c r="G108" s="503" t="s">
        <v>292</v>
      </c>
      <c r="H108" s="490">
        <v>25000</v>
      </c>
      <c r="I108" s="504"/>
      <c r="J108" s="504" t="s">
        <v>682</v>
      </c>
      <c r="K108" s="504"/>
      <c r="L108" s="506"/>
    </row>
    <row r="109" spans="1:12" ht="15">
      <c r="A109" s="479" t="s">
        <v>104</v>
      </c>
      <c r="B109" s="480" t="s">
        <v>5</v>
      </c>
      <c r="C109" s="480"/>
      <c r="D109" s="481"/>
      <c r="E109" s="479"/>
      <c r="F109" s="628">
        <f>SUM(F110:F137)</f>
        <v>20720</v>
      </c>
      <c r="G109" s="480"/>
      <c r="H109" s="507">
        <f>SUM(H110:H137)</f>
        <v>921000</v>
      </c>
      <c r="I109" s="448">
        <f>COUNTIF(I110:I137,"x")</f>
        <v>16</v>
      </c>
      <c r="J109" s="448">
        <f>COUNTIF(J110:J137,"x")</f>
        <v>11</v>
      </c>
      <c r="K109" s="448">
        <f>COUNTIF(K110:K137,"x")</f>
        <v>6</v>
      </c>
      <c r="L109" s="453" t="e">
        <f>SUM(L110:L137)</f>
        <v>#REF!</v>
      </c>
    </row>
    <row r="110" spans="1:12" ht="15">
      <c r="A110" s="483">
        <v>1</v>
      </c>
      <c r="B110" s="503" t="s">
        <v>1672</v>
      </c>
      <c r="C110" s="503" t="s">
        <v>1627</v>
      </c>
      <c r="D110" s="503" t="s">
        <v>1671</v>
      </c>
      <c r="E110" s="503" t="s">
        <v>57</v>
      </c>
      <c r="F110" s="618">
        <v>500</v>
      </c>
      <c r="G110" s="503" t="s">
        <v>1715</v>
      </c>
      <c r="H110" s="508">
        <v>100000</v>
      </c>
      <c r="I110" s="504"/>
      <c r="J110" s="504" t="s">
        <v>682</v>
      </c>
      <c r="K110" s="450" t="s">
        <v>682</v>
      </c>
      <c r="L110" s="452">
        <f>H110+H112+H116+H120+H123+H124+H130</f>
        <v>410000</v>
      </c>
    </row>
    <row r="111" spans="1:12" ht="15">
      <c r="A111" s="483">
        <v>2</v>
      </c>
      <c r="B111" s="503" t="s">
        <v>1628</v>
      </c>
      <c r="C111" s="503"/>
      <c r="D111" s="503" t="s">
        <v>1673</v>
      </c>
      <c r="E111" s="503" t="s">
        <v>1692</v>
      </c>
      <c r="F111" s="618">
        <v>400</v>
      </c>
      <c r="G111" s="503" t="s">
        <v>1716</v>
      </c>
      <c r="H111" s="508">
        <v>20000</v>
      </c>
      <c r="I111" s="504" t="s">
        <v>682</v>
      </c>
      <c r="J111" s="504"/>
      <c r="K111" s="450"/>
      <c r="L111" s="452"/>
    </row>
    <row r="112" spans="1:12" ht="15">
      <c r="A112" s="483">
        <v>3</v>
      </c>
      <c r="B112" s="503" t="s">
        <v>1629</v>
      </c>
      <c r="C112" s="503" t="s">
        <v>1630</v>
      </c>
      <c r="D112" s="503" t="s">
        <v>1673</v>
      </c>
      <c r="E112" s="503">
        <v>352246098</v>
      </c>
      <c r="F112" s="618">
        <v>300</v>
      </c>
      <c r="G112" s="503" t="s">
        <v>1716</v>
      </c>
      <c r="H112" s="508">
        <v>15000</v>
      </c>
      <c r="I112" s="504" t="s">
        <v>682</v>
      </c>
      <c r="J112" s="504"/>
      <c r="K112" s="450"/>
      <c r="L112" s="452">
        <f>H112+H114+H118+H122+H125+H126+H132</f>
        <v>158000</v>
      </c>
    </row>
    <row r="113" spans="1:12" ht="15">
      <c r="A113" s="483">
        <v>4</v>
      </c>
      <c r="B113" s="503" t="s">
        <v>1631</v>
      </c>
      <c r="C113" s="503" t="s">
        <v>1632</v>
      </c>
      <c r="D113" s="503" t="s">
        <v>1673</v>
      </c>
      <c r="E113" s="503" t="s">
        <v>1693</v>
      </c>
      <c r="F113" s="618">
        <v>400</v>
      </c>
      <c r="G113" s="503" t="s">
        <v>1716</v>
      </c>
      <c r="H113" s="508">
        <v>10000</v>
      </c>
      <c r="I113" s="504" t="s">
        <v>682</v>
      </c>
      <c r="J113" s="504"/>
      <c r="K113" s="450"/>
      <c r="L113" s="452"/>
    </row>
    <row r="114" spans="1:12" ht="15">
      <c r="A114" s="483">
        <v>5</v>
      </c>
      <c r="B114" s="503" t="s">
        <v>1633</v>
      </c>
      <c r="C114" s="503"/>
      <c r="D114" s="503" t="s">
        <v>1674</v>
      </c>
      <c r="E114" s="503" t="s">
        <v>1730</v>
      </c>
      <c r="F114" s="618">
        <v>300</v>
      </c>
      <c r="G114" s="503" t="s">
        <v>1717</v>
      </c>
      <c r="H114" s="508">
        <v>9000</v>
      </c>
      <c r="I114" s="504" t="s">
        <v>682</v>
      </c>
      <c r="J114" s="504"/>
      <c r="K114" s="450"/>
      <c r="L114" s="452"/>
    </row>
    <row r="115" spans="1:12" ht="15">
      <c r="A115" s="483">
        <v>6</v>
      </c>
      <c r="B115" s="503" t="s">
        <v>1634</v>
      </c>
      <c r="C115" s="503" t="s">
        <v>1635</v>
      </c>
      <c r="D115" s="503" t="s">
        <v>1675</v>
      </c>
      <c r="E115" s="503" t="s">
        <v>1731</v>
      </c>
      <c r="F115" s="618">
        <v>2000</v>
      </c>
      <c r="G115" s="503" t="s">
        <v>1716</v>
      </c>
      <c r="H115" s="508">
        <v>20000</v>
      </c>
      <c r="I115" s="504"/>
      <c r="J115" s="504"/>
      <c r="K115" s="450"/>
      <c r="L115" s="452"/>
    </row>
    <row r="116" spans="1:12" ht="15">
      <c r="A116" s="483">
        <v>7</v>
      </c>
      <c r="B116" s="503" t="s">
        <v>51</v>
      </c>
      <c r="C116" s="503" t="s">
        <v>52</v>
      </c>
      <c r="D116" s="503" t="s">
        <v>1676</v>
      </c>
      <c r="E116" s="503" t="s">
        <v>1694</v>
      </c>
      <c r="F116" s="618">
        <v>1000</v>
      </c>
      <c r="G116" s="503" t="s">
        <v>18</v>
      </c>
      <c r="H116" s="508">
        <v>80000</v>
      </c>
      <c r="I116" s="504"/>
      <c r="J116" s="504" t="s">
        <v>682</v>
      </c>
      <c r="K116" s="450" t="s">
        <v>682</v>
      </c>
      <c r="L116" s="452">
        <f>H116+H118+H122+H126+H129+H130+H136</f>
        <v>249000</v>
      </c>
    </row>
    <row r="117" spans="1:12" ht="15">
      <c r="A117" s="483">
        <v>8</v>
      </c>
      <c r="B117" s="503" t="s">
        <v>1636</v>
      </c>
      <c r="C117" s="503" t="s">
        <v>1637</v>
      </c>
      <c r="D117" s="503" t="s">
        <v>1677</v>
      </c>
      <c r="E117" s="503" t="s">
        <v>1695</v>
      </c>
      <c r="F117" s="618">
        <v>500</v>
      </c>
      <c r="G117" s="503" t="s">
        <v>1716</v>
      </c>
      <c r="H117" s="508">
        <v>6000</v>
      </c>
      <c r="I117" s="504" t="s">
        <v>682</v>
      </c>
      <c r="J117" s="504"/>
      <c r="K117" s="450"/>
      <c r="L117" s="452"/>
    </row>
    <row r="118" spans="1:12" ht="15">
      <c r="A118" s="483">
        <v>9</v>
      </c>
      <c r="B118" s="503" t="s">
        <v>1638</v>
      </c>
      <c r="C118" s="503" t="s">
        <v>1639</v>
      </c>
      <c r="D118" s="503" t="s">
        <v>1678</v>
      </c>
      <c r="E118" s="503" t="s">
        <v>1696</v>
      </c>
      <c r="F118" s="618">
        <v>150</v>
      </c>
      <c r="G118" s="503" t="s">
        <v>1716</v>
      </c>
      <c r="H118" s="508">
        <v>8000</v>
      </c>
      <c r="I118" s="504" t="s">
        <v>682</v>
      </c>
      <c r="J118" s="504"/>
      <c r="K118" s="450"/>
      <c r="L118" s="452"/>
    </row>
    <row r="119" spans="1:12" ht="15">
      <c r="A119" s="483">
        <v>10</v>
      </c>
      <c r="B119" s="503" t="s">
        <v>1640</v>
      </c>
      <c r="C119" s="503" t="s">
        <v>1641</v>
      </c>
      <c r="D119" s="503" t="s">
        <v>1679</v>
      </c>
      <c r="E119" s="503" t="s">
        <v>1697</v>
      </c>
      <c r="F119" s="618">
        <v>20</v>
      </c>
      <c r="G119" s="503" t="s">
        <v>18</v>
      </c>
      <c r="H119" s="508">
        <v>30000</v>
      </c>
      <c r="I119" s="504" t="s">
        <v>682</v>
      </c>
      <c r="J119" s="504"/>
      <c r="K119" s="450"/>
      <c r="L119" s="452"/>
    </row>
    <row r="120" spans="1:12" ht="15">
      <c r="A120" s="483">
        <v>11</v>
      </c>
      <c r="B120" s="503" t="s">
        <v>1642</v>
      </c>
      <c r="C120" s="503" t="s">
        <v>1643</v>
      </c>
      <c r="D120" s="503" t="s">
        <v>1680</v>
      </c>
      <c r="E120" s="503" t="s">
        <v>1698</v>
      </c>
      <c r="F120" s="618">
        <v>100</v>
      </c>
      <c r="G120" s="503" t="s">
        <v>1718</v>
      </c>
      <c r="H120" s="508">
        <v>40000</v>
      </c>
      <c r="I120" s="504" t="s">
        <v>682</v>
      </c>
      <c r="J120" s="504"/>
      <c r="K120" s="450" t="s">
        <v>682</v>
      </c>
      <c r="L120" s="452" t="e">
        <f>H120+H122+H126+H130+H133+H134+#REF!</f>
        <v>#REF!</v>
      </c>
    </row>
    <row r="121" spans="1:12" ht="15">
      <c r="A121" s="483">
        <v>12</v>
      </c>
      <c r="B121" s="503" t="s">
        <v>1644</v>
      </c>
      <c r="C121" s="503" t="s">
        <v>1645</v>
      </c>
      <c r="D121" s="503" t="s">
        <v>1681</v>
      </c>
      <c r="E121" s="503" t="s">
        <v>1699</v>
      </c>
      <c r="F121" s="618">
        <v>500</v>
      </c>
      <c r="G121" s="503" t="s">
        <v>1719</v>
      </c>
      <c r="H121" s="508">
        <v>60000</v>
      </c>
      <c r="I121" s="504" t="s">
        <v>682</v>
      </c>
      <c r="J121" s="504"/>
      <c r="K121" s="450"/>
      <c r="L121" s="452"/>
    </row>
    <row r="122" spans="1:12" ht="15">
      <c r="A122" s="483">
        <v>13</v>
      </c>
      <c r="B122" s="503" t="s">
        <v>1646</v>
      </c>
      <c r="C122" s="503" t="s">
        <v>1647</v>
      </c>
      <c r="D122" s="503" t="s">
        <v>1681</v>
      </c>
      <c r="E122" s="503" t="s">
        <v>1700</v>
      </c>
      <c r="F122" s="618">
        <v>500</v>
      </c>
      <c r="G122" s="503" t="s">
        <v>1719</v>
      </c>
      <c r="H122" s="508">
        <v>60000</v>
      </c>
      <c r="I122" s="504" t="s">
        <v>682</v>
      </c>
      <c r="J122" s="504"/>
      <c r="K122" s="450"/>
      <c r="L122" s="452"/>
    </row>
    <row r="123" spans="1:12" ht="15">
      <c r="A123" s="483">
        <v>14</v>
      </c>
      <c r="B123" s="503" t="s">
        <v>1648</v>
      </c>
      <c r="C123" s="503" t="s">
        <v>1649</v>
      </c>
      <c r="D123" s="503" t="s">
        <v>1681</v>
      </c>
      <c r="E123" s="503" t="s">
        <v>1701</v>
      </c>
      <c r="F123" s="618">
        <v>4000</v>
      </c>
      <c r="G123" s="503" t="s">
        <v>1719</v>
      </c>
      <c r="H123" s="508">
        <v>70000</v>
      </c>
      <c r="I123" s="504"/>
      <c r="J123" s="504" t="s">
        <v>682</v>
      </c>
      <c r="K123" s="450"/>
      <c r="L123" s="452" t="e">
        <f>H123+H125+H129+H133+H136+H137+#REF!</f>
        <v>#REF!</v>
      </c>
    </row>
    <row r="124" spans="1:12" ht="15">
      <c r="A124" s="483">
        <v>15</v>
      </c>
      <c r="B124" s="503" t="s">
        <v>71</v>
      </c>
      <c r="C124" s="503" t="s">
        <v>72</v>
      </c>
      <c r="D124" s="503" t="s">
        <v>1682</v>
      </c>
      <c r="E124" s="503" t="s">
        <v>1702</v>
      </c>
      <c r="F124" s="618">
        <v>1000</v>
      </c>
      <c r="G124" s="503" t="s">
        <v>1720</v>
      </c>
      <c r="H124" s="508">
        <v>25000</v>
      </c>
      <c r="I124" s="504"/>
      <c r="J124" s="504" t="s">
        <v>682</v>
      </c>
      <c r="K124" s="450"/>
      <c r="L124" s="452" t="e">
        <f>H124+H126+H130+H134+H137+#REF!+#REF!</f>
        <v>#REF!</v>
      </c>
    </row>
    <row r="125" spans="1:12" ht="15">
      <c r="A125" s="483">
        <v>16</v>
      </c>
      <c r="B125" s="503" t="s">
        <v>1650</v>
      </c>
      <c r="C125" s="503" t="s">
        <v>1651</v>
      </c>
      <c r="D125" s="503" t="s">
        <v>1683</v>
      </c>
      <c r="E125" s="503" t="s">
        <v>1703</v>
      </c>
      <c r="F125" s="618">
        <v>500</v>
      </c>
      <c r="G125" s="503" t="s">
        <v>1721</v>
      </c>
      <c r="H125" s="508">
        <v>10000</v>
      </c>
      <c r="I125" s="504" t="s">
        <v>682</v>
      </c>
      <c r="J125" s="504"/>
      <c r="K125" s="450"/>
      <c r="L125" s="451"/>
    </row>
    <row r="126" spans="1:12" ht="15">
      <c r="A126" s="483">
        <v>17</v>
      </c>
      <c r="B126" s="503" t="s">
        <v>1652</v>
      </c>
      <c r="C126" s="503" t="s">
        <v>1653</v>
      </c>
      <c r="D126" s="503" t="s">
        <v>1684</v>
      </c>
      <c r="E126" s="503" t="s">
        <v>1704</v>
      </c>
      <c r="F126" s="618">
        <v>500</v>
      </c>
      <c r="G126" s="503" t="s">
        <v>1729</v>
      </c>
      <c r="H126" s="508">
        <v>6000</v>
      </c>
      <c r="I126" s="504" t="s">
        <v>682</v>
      </c>
      <c r="J126" s="504"/>
      <c r="K126" s="450"/>
      <c r="L126" s="451"/>
    </row>
    <row r="127" spans="1:12" ht="15">
      <c r="A127" s="483">
        <v>18</v>
      </c>
      <c r="B127" s="503" t="s">
        <v>1654</v>
      </c>
      <c r="C127" s="503" t="s">
        <v>1655</v>
      </c>
      <c r="D127" s="503" t="s">
        <v>1685</v>
      </c>
      <c r="E127" s="503" t="s">
        <v>1705</v>
      </c>
      <c r="F127" s="618">
        <v>400</v>
      </c>
      <c r="G127" s="503" t="s">
        <v>1722</v>
      </c>
      <c r="H127" s="508">
        <v>6000</v>
      </c>
      <c r="I127" s="504" t="s">
        <v>682</v>
      </c>
      <c r="J127" s="504"/>
      <c r="K127" s="450"/>
      <c r="L127" s="451"/>
    </row>
    <row r="128" spans="1:12" ht="51">
      <c r="A128" s="483">
        <v>19</v>
      </c>
      <c r="B128" s="503" t="s">
        <v>1656</v>
      </c>
      <c r="C128" s="503" t="s">
        <v>1657</v>
      </c>
      <c r="D128" s="503" t="s">
        <v>1686</v>
      </c>
      <c r="E128" s="502" t="s">
        <v>1728</v>
      </c>
      <c r="F128" s="618">
        <v>200</v>
      </c>
      <c r="G128" s="503" t="s">
        <v>1723</v>
      </c>
      <c r="H128" s="508">
        <v>16000</v>
      </c>
      <c r="I128" s="504" t="s">
        <v>682</v>
      </c>
      <c r="J128" s="504"/>
      <c r="K128" s="450"/>
      <c r="L128" s="451"/>
    </row>
    <row r="129" spans="1:12" ht="15">
      <c r="A129" s="483">
        <v>20</v>
      </c>
      <c r="B129" s="503" t="s">
        <v>1658</v>
      </c>
      <c r="C129" s="503" t="s">
        <v>1659</v>
      </c>
      <c r="D129" s="503" t="s">
        <v>1687</v>
      </c>
      <c r="E129" s="503" t="s">
        <v>1706</v>
      </c>
      <c r="F129" s="618">
        <v>300</v>
      </c>
      <c r="G129" s="503" t="s">
        <v>1724</v>
      </c>
      <c r="H129" s="508">
        <v>5000</v>
      </c>
      <c r="I129" s="504" t="s">
        <v>682</v>
      </c>
      <c r="J129" s="504"/>
      <c r="K129" s="450"/>
      <c r="L129" s="451"/>
    </row>
    <row r="130" spans="1:12" ht="15">
      <c r="A130" s="483">
        <v>21</v>
      </c>
      <c r="B130" s="503" t="s">
        <v>1660</v>
      </c>
      <c r="C130" s="503" t="s">
        <v>1661</v>
      </c>
      <c r="D130" s="503" t="s">
        <v>1688</v>
      </c>
      <c r="E130" s="503" t="s">
        <v>1707</v>
      </c>
      <c r="F130" s="618">
        <v>5000</v>
      </c>
      <c r="G130" s="503" t="s">
        <v>18</v>
      </c>
      <c r="H130" s="508">
        <v>80000</v>
      </c>
      <c r="I130" s="504"/>
      <c r="J130" s="504" t="s">
        <v>682</v>
      </c>
      <c r="K130" s="450" t="s">
        <v>682</v>
      </c>
      <c r="L130" s="452">
        <f>H130</f>
        <v>80000</v>
      </c>
    </row>
    <row r="131" spans="1:12" ht="15">
      <c r="A131" s="483">
        <v>22</v>
      </c>
      <c r="B131" s="503" t="s">
        <v>1662</v>
      </c>
      <c r="C131" s="503" t="s">
        <v>87</v>
      </c>
      <c r="D131" s="503" t="s">
        <v>1688</v>
      </c>
      <c r="E131" s="503" t="s">
        <v>1708</v>
      </c>
      <c r="F131" s="618">
        <v>200</v>
      </c>
      <c r="G131" s="503" t="s">
        <v>1725</v>
      </c>
      <c r="H131" s="508">
        <v>70000</v>
      </c>
      <c r="I131" s="504"/>
      <c r="J131" s="504" t="s">
        <v>682</v>
      </c>
      <c r="K131" s="450" t="s">
        <v>682</v>
      </c>
      <c r="L131" s="451"/>
    </row>
    <row r="132" spans="1:12" ht="15">
      <c r="A132" s="483">
        <v>23</v>
      </c>
      <c r="B132" s="503" t="s">
        <v>1662</v>
      </c>
      <c r="C132" s="503" t="s">
        <v>1663</v>
      </c>
      <c r="D132" s="503" t="s">
        <v>1687</v>
      </c>
      <c r="E132" s="503" t="s">
        <v>1709</v>
      </c>
      <c r="F132" s="618">
        <v>500</v>
      </c>
      <c r="G132" s="503" t="s">
        <v>1726</v>
      </c>
      <c r="H132" s="508">
        <v>50000</v>
      </c>
      <c r="I132" s="504"/>
      <c r="J132" s="504" t="s">
        <v>682</v>
      </c>
      <c r="K132" s="450"/>
      <c r="L132" s="451"/>
    </row>
    <row r="133" spans="1:12" ht="15">
      <c r="A133" s="483">
        <v>24</v>
      </c>
      <c r="B133" s="503" t="s">
        <v>1664</v>
      </c>
      <c r="C133" s="503" t="s">
        <v>1665</v>
      </c>
      <c r="D133" s="503" t="s">
        <v>1688</v>
      </c>
      <c r="E133" s="503" t="s">
        <v>1710</v>
      </c>
      <c r="F133" s="618">
        <v>400</v>
      </c>
      <c r="G133" s="503" t="s">
        <v>1726</v>
      </c>
      <c r="H133" s="508">
        <v>30000</v>
      </c>
      <c r="I133" s="504"/>
      <c r="J133" s="504" t="s">
        <v>682</v>
      </c>
      <c r="K133" s="450"/>
      <c r="L133" s="451"/>
    </row>
    <row r="134" spans="1:12" ht="15">
      <c r="A134" s="483">
        <v>25</v>
      </c>
      <c r="B134" s="503" t="s">
        <v>92</v>
      </c>
      <c r="C134" s="503" t="s">
        <v>1666</v>
      </c>
      <c r="D134" s="503" t="s">
        <v>1688</v>
      </c>
      <c r="E134" s="503" t="s">
        <v>1711</v>
      </c>
      <c r="F134" s="618">
        <v>500</v>
      </c>
      <c r="G134" s="503" t="s">
        <v>1727</v>
      </c>
      <c r="H134" s="508">
        <v>60000</v>
      </c>
      <c r="I134" s="504"/>
      <c r="J134" s="504" t="s">
        <v>682</v>
      </c>
      <c r="K134" s="450" t="s">
        <v>682</v>
      </c>
      <c r="L134" s="451"/>
    </row>
    <row r="135" spans="1:12" ht="15">
      <c r="A135" s="483">
        <v>26</v>
      </c>
      <c r="B135" s="503" t="s">
        <v>1667</v>
      </c>
      <c r="C135" s="503"/>
      <c r="D135" s="503" t="s">
        <v>1689</v>
      </c>
      <c r="E135" s="503" t="s">
        <v>1712</v>
      </c>
      <c r="F135" s="618">
        <v>250</v>
      </c>
      <c r="G135" s="503" t="s">
        <v>1727</v>
      </c>
      <c r="H135" s="508">
        <v>15000</v>
      </c>
      <c r="I135" s="504"/>
      <c r="J135" s="504" t="s">
        <v>682</v>
      </c>
      <c r="K135" s="450"/>
      <c r="L135" s="451"/>
    </row>
    <row r="136" spans="1:12" ht="15">
      <c r="A136" s="483">
        <v>27</v>
      </c>
      <c r="B136" s="503" t="s">
        <v>1668</v>
      </c>
      <c r="C136" s="503"/>
      <c r="D136" s="503" t="s">
        <v>1690</v>
      </c>
      <c r="E136" s="503" t="s">
        <v>1713</v>
      </c>
      <c r="F136" s="618">
        <v>100</v>
      </c>
      <c r="G136" s="503" t="s">
        <v>18</v>
      </c>
      <c r="H136" s="508">
        <v>10000</v>
      </c>
      <c r="I136" s="504"/>
      <c r="J136" s="504" t="s">
        <v>682</v>
      </c>
      <c r="K136" s="450"/>
      <c r="L136" s="451"/>
    </row>
    <row r="137" spans="1:12" ht="15">
      <c r="A137" s="483">
        <v>28</v>
      </c>
      <c r="B137" s="503" t="s">
        <v>1669</v>
      </c>
      <c r="C137" s="503" t="s">
        <v>1670</v>
      </c>
      <c r="D137" s="503" t="s">
        <v>1691</v>
      </c>
      <c r="E137" s="503" t="s">
        <v>1714</v>
      </c>
      <c r="F137" s="618">
        <v>200</v>
      </c>
      <c r="G137" s="492" t="s">
        <v>18</v>
      </c>
      <c r="H137" s="508">
        <v>10000</v>
      </c>
      <c r="I137" s="504" t="s">
        <v>682</v>
      </c>
      <c r="J137" s="504"/>
      <c r="K137" s="450"/>
      <c r="L137" s="451"/>
    </row>
    <row r="138" spans="1:12" ht="15">
      <c r="A138" s="479" t="s">
        <v>154</v>
      </c>
      <c r="B138" s="480" t="s">
        <v>155</v>
      </c>
      <c r="C138" s="480"/>
      <c r="D138" s="481"/>
      <c r="E138" s="479"/>
      <c r="F138" s="602">
        <f>SUM(F139:F164)</f>
        <v>7450</v>
      </c>
      <c r="G138" s="480"/>
      <c r="H138" s="507">
        <f>SUM(H139:H164)</f>
        <v>903000</v>
      </c>
      <c r="I138" s="448">
        <f>COUNTIF(I139:I164,"x")</f>
        <v>7</v>
      </c>
      <c r="J138" s="448">
        <f>COUNTIF(J139:J164,"x")</f>
        <v>19</v>
      </c>
      <c r="K138" s="448">
        <f>COUNTIF(K139:K164,"x")</f>
        <v>13</v>
      </c>
      <c r="L138" s="453">
        <f>SUM(L139:L160)</f>
        <v>421000</v>
      </c>
    </row>
    <row r="139" spans="1:12" ht="15">
      <c r="A139" s="509">
        <v>1</v>
      </c>
      <c r="B139" s="503" t="s">
        <v>1732</v>
      </c>
      <c r="C139" s="503" t="s">
        <v>1733</v>
      </c>
      <c r="D139" s="503" t="s">
        <v>1734</v>
      </c>
      <c r="E139" s="503" t="s">
        <v>1735</v>
      </c>
      <c r="F139" s="618">
        <v>600</v>
      </c>
      <c r="G139" s="503" t="s">
        <v>1811</v>
      </c>
      <c r="H139" s="508">
        <v>100000</v>
      </c>
      <c r="I139" s="504" t="s">
        <v>682</v>
      </c>
      <c r="J139" s="504"/>
      <c r="K139" s="504" t="s">
        <v>682</v>
      </c>
      <c r="L139" s="452">
        <f>H139</f>
        <v>100000</v>
      </c>
    </row>
    <row r="140" spans="1:12" ht="15">
      <c r="A140" s="509">
        <v>2</v>
      </c>
      <c r="B140" s="503" t="s">
        <v>1736</v>
      </c>
      <c r="C140" s="503" t="s">
        <v>1737</v>
      </c>
      <c r="D140" s="503" t="s">
        <v>1738</v>
      </c>
      <c r="E140" s="503" t="s">
        <v>1739</v>
      </c>
      <c r="F140" s="618">
        <v>600</v>
      </c>
      <c r="G140" s="503" t="s">
        <v>1811</v>
      </c>
      <c r="H140" s="508">
        <v>150000</v>
      </c>
      <c r="I140" s="504"/>
      <c r="J140" s="504" t="s">
        <v>682</v>
      </c>
      <c r="K140" s="504" t="s">
        <v>682</v>
      </c>
      <c r="L140" s="452">
        <f>H140</f>
        <v>150000</v>
      </c>
    </row>
    <row r="141" spans="1:12" ht="15">
      <c r="A141" s="509">
        <v>3</v>
      </c>
      <c r="B141" s="503" t="s">
        <v>1740</v>
      </c>
      <c r="C141" s="503"/>
      <c r="D141" s="503" t="s">
        <v>1741</v>
      </c>
      <c r="E141" s="503" t="s">
        <v>1742</v>
      </c>
      <c r="F141" s="618">
        <v>100</v>
      </c>
      <c r="G141" s="503" t="s">
        <v>1811</v>
      </c>
      <c r="H141" s="508">
        <v>1000</v>
      </c>
      <c r="I141" s="504" t="s">
        <v>682</v>
      </c>
      <c r="J141" s="504"/>
      <c r="K141" s="504" t="s">
        <v>682</v>
      </c>
      <c r="L141" s="452">
        <f>H141</f>
        <v>1000</v>
      </c>
    </row>
    <row r="142" spans="1:12" ht="15">
      <c r="A142" s="509">
        <v>4</v>
      </c>
      <c r="B142" s="503" t="s">
        <v>1743</v>
      </c>
      <c r="C142" s="503" t="s">
        <v>1743</v>
      </c>
      <c r="D142" s="503" t="s">
        <v>1744</v>
      </c>
      <c r="E142" s="503"/>
      <c r="F142" s="618">
        <v>300</v>
      </c>
      <c r="G142" s="503" t="s">
        <v>292</v>
      </c>
      <c r="H142" s="508">
        <v>15000</v>
      </c>
      <c r="I142" s="504"/>
      <c r="J142" s="504" t="s">
        <v>682</v>
      </c>
      <c r="K142" s="504"/>
      <c r="L142" s="452"/>
    </row>
    <row r="143" spans="1:12" ht="15">
      <c r="A143" s="509">
        <v>5</v>
      </c>
      <c r="B143" s="503" t="s">
        <v>1745</v>
      </c>
      <c r="C143" s="503" t="s">
        <v>1745</v>
      </c>
      <c r="D143" s="503" t="s">
        <v>1744</v>
      </c>
      <c r="E143" s="503"/>
      <c r="F143" s="618">
        <v>300</v>
      </c>
      <c r="G143" s="503" t="s">
        <v>292</v>
      </c>
      <c r="H143" s="508">
        <v>15000</v>
      </c>
      <c r="I143" s="504"/>
      <c r="J143" s="504" t="s">
        <v>682</v>
      </c>
      <c r="K143" s="504" t="s">
        <v>682</v>
      </c>
      <c r="L143" s="452">
        <f>H143</f>
        <v>15000</v>
      </c>
    </row>
    <row r="144" spans="1:12" ht="15">
      <c r="A144" s="509">
        <v>6</v>
      </c>
      <c r="B144" s="503" t="s">
        <v>656</v>
      </c>
      <c r="C144" s="503" t="s">
        <v>1746</v>
      </c>
      <c r="D144" s="503" t="s">
        <v>194</v>
      </c>
      <c r="E144" s="503"/>
      <c r="F144" s="618">
        <v>300</v>
      </c>
      <c r="G144" s="503" t="s">
        <v>292</v>
      </c>
      <c r="H144" s="508">
        <v>30000</v>
      </c>
      <c r="I144" s="504"/>
      <c r="J144" s="504" t="s">
        <v>682</v>
      </c>
      <c r="K144" s="504" t="s">
        <v>682</v>
      </c>
      <c r="L144" s="452">
        <f>H144</f>
        <v>30000</v>
      </c>
    </row>
    <row r="145" spans="1:12" ht="15">
      <c r="A145" s="509">
        <v>7</v>
      </c>
      <c r="B145" s="503" t="s">
        <v>1747</v>
      </c>
      <c r="C145" s="503" t="s">
        <v>202</v>
      </c>
      <c r="D145" s="503" t="s">
        <v>1748</v>
      </c>
      <c r="E145" s="503" t="s">
        <v>1749</v>
      </c>
      <c r="F145" s="618">
        <v>350</v>
      </c>
      <c r="G145" s="503" t="s">
        <v>1811</v>
      </c>
      <c r="H145" s="508">
        <v>60000</v>
      </c>
      <c r="I145" s="504" t="s">
        <v>682</v>
      </c>
      <c r="J145" s="504"/>
      <c r="K145" s="504" t="s">
        <v>682</v>
      </c>
      <c r="L145" s="452">
        <f>H145</f>
        <v>60000</v>
      </c>
    </row>
    <row r="146" spans="1:12" ht="15">
      <c r="A146" s="509">
        <v>8</v>
      </c>
      <c r="B146" s="503" t="s">
        <v>1750</v>
      </c>
      <c r="C146" s="503" t="s">
        <v>1751</v>
      </c>
      <c r="D146" s="503" t="s">
        <v>1752</v>
      </c>
      <c r="E146" s="503" t="s">
        <v>1753</v>
      </c>
      <c r="F146" s="618">
        <v>300</v>
      </c>
      <c r="G146" s="503" t="s">
        <v>1812</v>
      </c>
      <c r="H146" s="508">
        <v>30000</v>
      </c>
      <c r="I146" s="504" t="s">
        <v>682</v>
      </c>
      <c r="J146" s="504"/>
      <c r="K146" s="504" t="s">
        <v>682</v>
      </c>
      <c r="L146" s="452">
        <f>H146</f>
        <v>30000</v>
      </c>
    </row>
    <row r="147" spans="1:12" ht="15">
      <c r="A147" s="509">
        <v>9</v>
      </c>
      <c r="B147" s="503" t="s">
        <v>1754</v>
      </c>
      <c r="C147" s="503" t="s">
        <v>205</v>
      </c>
      <c r="D147" s="503" t="s">
        <v>206</v>
      </c>
      <c r="E147" s="503" t="s">
        <v>1755</v>
      </c>
      <c r="F147" s="618">
        <v>300</v>
      </c>
      <c r="G147" s="503" t="s">
        <v>1811</v>
      </c>
      <c r="H147" s="508">
        <v>40000</v>
      </c>
      <c r="I147" s="504"/>
      <c r="J147" s="504" t="s">
        <v>682</v>
      </c>
      <c r="K147" s="504" t="s">
        <v>682</v>
      </c>
      <c r="L147" s="452"/>
    </row>
    <row r="148" spans="1:12" ht="15">
      <c r="A148" s="509">
        <v>10</v>
      </c>
      <c r="B148" s="503" t="s">
        <v>749</v>
      </c>
      <c r="C148" s="503" t="s">
        <v>208</v>
      </c>
      <c r="D148" s="503" t="s">
        <v>206</v>
      </c>
      <c r="E148" s="503" t="s">
        <v>1756</v>
      </c>
      <c r="F148" s="618">
        <v>300</v>
      </c>
      <c r="G148" s="503" t="s">
        <v>1811</v>
      </c>
      <c r="H148" s="508">
        <v>15000</v>
      </c>
      <c r="I148" s="504"/>
      <c r="J148" s="504" t="s">
        <v>682</v>
      </c>
      <c r="K148" s="504"/>
      <c r="L148" s="452"/>
    </row>
    <row r="149" spans="1:12" ht="15">
      <c r="A149" s="509">
        <v>11</v>
      </c>
      <c r="B149" s="503" t="s">
        <v>1757</v>
      </c>
      <c r="C149" s="503" t="s">
        <v>1758</v>
      </c>
      <c r="D149" s="503" t="s">
        <v>1759</v>
      </c>
      <c r="E149" s="503" t="s">
        <v>1760</v>
      </c>
      <c r="F149" s="618">
        <v>300</v>
      </c>
      <c r="G149" s="503" t="s">
        <v>292</v>
      </c>
      <c r="H149" s="508">
        <v>20000</v>
      </c>
      <c r="I149" s="504"/>
      <c r="J149" s="504" t="s">
        <v>682</v>
      </c>
      <c r="K149" s="504" t="s">
        <v>682</v>
      </c>
      <c r="L149" s="452">
        <f>H149</f>
        <v>20000</v>
      </c>
    </row>
    <row r="150" spans="1:12" ht="15">
      <c r="A150" s="509">
        <v>12</v>
      </c>
      <c r="B150" s="503" t="s">
        <v>1761</v>
      </c>
      <c r="C150" s="503" t="s">
        <v>1762</v>
      </c>
      <c r="D150" s="503" t="s">
        <v>1759</v>
      </c>
      <c r="E150" s="503"/>
      <c r="F150" s="618">
        <v>200</v>
      </c>
      <c r="G150" s="503" t="s">
        <v>1811</v>
      </c>
      <c r="H150" s="508">
        <v>20000</v>
      </c>
      <c r="I150" s="504" t="s">
        <v>682</v>
      </c>
      <c r="J150" s="504"/>
      <c r="K150" s="504"/>
      <c r="L150" s="452"/>
    </row>
    <row r="151" spans="1:12" ht="15">
      <c r="A151" s="509">
        <v>13</v>
      </c>
      <c r="B151" s="503" t="s">
        <v>1763</v>
      </c>
      <c r="C151" s="503"/>
      <c r="D151" s="503" t="s">
        <v>1759</v>
      </c>
      <c r="E151" s="503"/>
      <c r="F151" s="618">
        <v>200</v>
      </c>
      <c r="G151" s="503" t="s">
        <v>1811</v>
      </c>
      <c r="H151" s="508">
        <v>20000</v>
      </c>
      <c r="I151" s="504" t="s">
        <v>682</v>
      </c>
      <c r="J151" s="504"/>
      <c r="K151" s="504"/>
      <c r="L151" s="452"/>
    </row>
    <row r="152" spans="1:12" ht="15">
      <c r="A152" s="509">
        <v>14</v>
      </c>
      <c r="B152" s="503" t="s">
        <v>1764</v>
      </c>
      <c r="C152" s="503"/>
      <c r="D152" s="503" t="s">
        <v>176</v>
      </c>
      <c r="E152" s="503" t="s">
        <v>1765</v>
      </c>
      <c r="F152" s="618">
        <v>200</v>
      </c>
      <c r="G152" s="503" t="s">
        <v>1811</v>
      </c>
      <c r="H152" s="508">
        <v>30000</v>
      </c>
      <c r="I152" s="504" t="s">
        <v>682</v>
      </c>
      <c r="J152" s="504"/>
      <c r="K152" s="504"/>
      <c r="L152" s="452"/>
    </row>
    <row r="153" spans="1:12" ht="15">
      <c r="A153" s="509">
        <v>15</v>
      </c>
      <c r="B153" s="503" t="s">
        <v>1766</v>
      </c>
      <c r="C153" s="503" t="s">
        <v>1767</v>
      </c>
      <c r="D153" s="503" t="s">
        <v>1768</v>
      </c>
      <c r="E153" s="503" t="s">
        <v>1769</v>
      </c>
      <c r="F153" s="618">
        <v>400</v>
      </c>
      <c r="G153" s="503" t="s">
        <v>1813</v>
      </c>
      <c r="H153" s="508">
        <v>45000</v>
      </c>
      <c r="I153" s="504"/>
      <c r="J153" s="504" t="s">
        <v>682</v>
      </c>
      <c r="K153" s="504"/>
      <c r="L153" s="452"/>
    </row>
    <row r="154" spans="1:12" ht="15">
      <c r="A154" s="509">
        <v>16</v>
      </c>
      <c r="B154" s="503" t="s">
        <v>1770</v>
      </c>
      <c r="C154" s="503" t="s">
        <v>1771</v>
      </c>
      <c r="D154" s="503" t="s">
        <v>1772</v>
      </c>
      <c r="E154" s="503" t="s">
        <v>1773</v>
      </c>
      <c r="F154" s="618">
        <v>400</v>
      </c>
      <c r="G154" s="503" t="s">
        <v>292</v>
      </c>
      <c r="H154" s="508">
        <v>50000</v>
      </c>
      <c r="I154" s="504"/>
      <c r="J154" s="504" t="s">
        <v>682</v>
      </c>
      <c r="K154" s="504" t="s">
        <v>682</v>
      </c>
      <c r="L154" s="452"/>
    </row>
    <row r="155" spans="1:12" ht="15">
      <c r="A155" s="509">
        <v>17</v>
      </c>
      <c r="B155" s="503" t="s">
        <v>1774</v>
      </c>
      <c r="C155" s="503" t="s">
        <v>1745</v>
      </c>
      <c r="D155" s="503" t="s">
        <v>1775</v>
      </c>
      <c r="E155" s="503" t="s">
        <v>1776</v>
      </c>
      <c r="F155" s="618">
        <v>600</v>
      </c>
      <c r="G155" s="503" t="s">
        <v>1811</v>
      </c>
      <c r="H155" s="508">
        <v>100000</v>
      </c>
      <c r="I155" s="504"/>
      <c r="J155" s="504" t="s">
        <v>682</v>
      </c>
      <c r="K155" s="504" t="s">
        <v>682</v>
      </c>
      <c r="L155" s="452"/>
    </row>
    <row r="156" spans="1:12" ht="15">
      <c r="A156" s="509">
        <v>18</v>
      </c>
      <c r="B156" s="503" t="s">
        <v>1777</v>
      </c>
      <c r="C156" s="503" t="s">
        <v>1778</v>
      </c>
      <c r="D156" s="503" t="s">
        <v>1779</v>
      </c>
      <c r="E156" s="503" t="s">
        <v>1780</v>
      </c>
      <c r="F156" s="618">
        <v>200</v>
      </c>
      <c r="G156" s="503" t="s">
        <v>1811</v>
      </c>
      <c r="H156" s="508">
        <v>30000</v>
      </c>
      <c r="I156" s="504"/>
      <c r="J156" s="504" t="s">
        <v>682</v>
      </c>
      <c r="K156" s="504" t="s">
        <v>682</v>
      </c>
      <c r="L156" s="452"/>
    </row>
    <row r="157" spans="1:12" ht="15">
      <c r="A157" s="509">
        <v>19</v>
      </c>
      <c r="B157" s="503" t="s">
        <v>1781</v>
      </c>
      <c r="C157" s="503" t="s">
        <v>1782</v>
      </c>
      <c r="D157" s="503" t="s">
        <v>1783</v>
      </c>
      <c r="E157" s="503" t="s">
        <v>1784</v>
      </c>
      <c r="F157" s="618">
        <v>200</v>
      </c>
      <c r="G157" s="503" t="s">
        <v>1811</v>
      </c>
      <c r="H157" s="508">
        <v>20000</v>
      </c>
      <c r="I157" s="504"/>
      <c r="J157" s="504" t="s">
        <v>682</v>
      </c>
      <c r="K157" s="504"/>
      <c r="L157" s="452"/>
    </row>
    <row r="158" spans="1:12" ht="15">
      <c r="A158" s="509">
        <v>20</v>
      </c>
      <c r="B158" s="503" t="s">
        <v>1785</v>
      </c>
      <c r="C158" s="503" t="s">
        <v>213</v>
      </c>
      <c r="D158" s="503" t="s">
        <v>1786</v>
      </c>
      <c r="E158" s="503" t="s">
        <v>1787</v>
      </c>
      <c r="F158" s="618">
        <v>200</v>
      </c>
      <c r="G158" s="503" t="s">
        <v>18</v>
      </c>
      <c r="H158" s="508">
        <v>30000</v>
      </c>
      <c r="I158" s="504"/>
      <c r="J158" s="504" t="s">
        <v>682</v>
      </c>
      <c r="K158" s="504"/>
      <c r="L158" s="452"/>
    </row>
    <row r="159" spans="1:12" ht="15">
      <c r="A159" s="509">
        <v>21</v>
      </c>
      <c r="B159" s="503" t="s">
        <v>1788</v>
      </c>
      <c r="C159" s="503" t="s">
        <v>1789</v>
      </c>
      <c r="D159" s="503" t="s">
        <v>1790</v>
      </c>
      <c r="E159" s="503" t="s">
        <v>1791</v>
      </c>
      <c r="F159" s="618">
        <v>100</v>
      </c>
      <c r="G159" s="503" t="s">
        <v>1814</v>
      </c>
      <c r="H159" s="508">
        <v>7000</v>
      </c>
      <c r="I159" s="504"/>
      <c r="J159" s="504" t="s">
        <v>682</v>
      </c>
      <c r="K159" s="504"/>
      <c r="L159" s="452"/>
    </row>
    <row r="160" spans="1:12" ht="15">
      <c r="A160" s="509">
        <v>22</v>
      </c>
      <c r="B160" s="503" t="s">
        <v>1792</v>
      </c>
      <c r="C160" s="503" t="s">
        <v>1793</v>
      </c>
      <c r="D160" s="503" t="s">
        <v>1794</v>
      </c>
      <c r="E160" s="503" t="s">
        <v>1795</v>
      </c>
      <c r="F160" s="618">
        <v>200</v>
      </c>
      <c r="G160" s="503" t="s">
        <v>18</v>
      </c>
      <c r="H160" s="508">
        <v>15000</v>
      </c>
      <c r="I160" s="504"/>
      <c r="J160" s="504" t="s">
        <v>682</v>
      </c>
      <c r="K160" s="504" t="s">
        <v>682</v>
      </c>
      <c r="L160" s="452">
        <f>H160</f>
        <v>15000</v>
      </c>
    </row>
    <row r="161" spans="1:12" ht="15">
      <c r="A161" s="509">
        <v>23</v>
      </c>
      <c r="B161" s="503" t="s">
        <v>1796</v>
      </c>
      <c r="C161" s="503" t="s">
        <v>1797</v>
      </c>
      <c r="D161" s="503" t="s">
        <v>1798</v>
      </c>
      <c r="E161" s="503" t="s">
        <v>1799</v>
      </c>
      <c r="F161" s="618">
        <v>200</v>
      </c>
      <c r="G161" s="503" t="s">
        <v>1811</v>
      </c>
      <c r="H161" s="508">
        <v>10000</v>
      </c>
      <c r="I161" s="504"/>
      <c r="J161" s="504" t="s">
        <v>682</v>
      </c>
      <c r="K161" s="504"/>
      <c r="L161" s="510"/>
    </row>
    <row r="162" spans="1:12" ht="15">
      <c r="A162" s="509">
        <v>24</v>
      </c>
      <c r="B162" s="503" t="s">
        <v>1800</v>
      </c>
      <c r="C162" s="503" t="s">
        <v>1801</v>
      </c>
      <c r="D162" s="503" t="s">
        <v>1802</v>
      </c>
      <c r="E162" s="503" t="s">
        <v>1803</v>
      </c>
      <c r="F162" s="618">
        <v>200</v>
      </c>
      <c r="G162" s="503" t="s">
        <v>1811</v>
      </c>
      <c r="H162" s="508">
        <v>20000</v>
      </c>
      <c r="I162" s="504"/>
      <c r="J162" s="504" t="s">
        <v>682</v>
      </c>
      <c r="K162" s="504"/>
      <c r="L162" s="510"/>
    </row>
    <row r="163" spans="1:12" ht="15">
      <c r="A163" s="509">
        <v>25</v>
      </c>
      <c r="B163" s="503" t="s">
        <v>1804</v>
      </c>
      <c r="C163" s="503" t="s">
        <v>1805</v>
      </c>
      <c r="D163" s="503" t="s">
        <v>1806</v>
      </c>
      <c r="E163" s="503" t="s">
        <v>1807</v>
      </c>
      <c r="F163" s="618">
        <v>200</v>
      </c>
      <c r="G163" s="503" t="s">
        <v>1815</v>
      </c>
      <c r="H163" s="508">
        <v>20000</v>
      </c>
      <c r="I163" s="504"/>
      <c r="J163" s="504" t="s">
        <v>682</v>
      </c>
      <c r="K163" s="504"/>
      <c r="L163" s="510"/>
    </row>
    <row r="164" spans="1:12" ht="15">
      <c r="A164" s="509">
        <v>26</v>
      </c>
      <c r="B164" s="503" t="s">
        <v>1808</v>
      </c>
      <c r="C164" s="503" t="s">
        <v>1808</v>
      </c>
      <c r="D164" s="503" t="s">
        <v>1809</v>
      </c>
      <c r="E164" s="503" t="s">
        <v>1810</v>
      </c>
      <c r="F164" s="618">
        <v>200</v>
      </c>
      <c r="G164" s="503" t="s">
        <v>18</v>
      </c>
      <c r="H164" s="508">
        <v>10000</v>
      </c>
      <c r="I164" s="504"/>
      <c r="J164" s="504" t="s">
        <v>682</v>
      </c>
      <c r="K164" s="504"/>
      <c r="L164" s="510"/>
    </row>
    <row r="165" spans="1:12" ht="15">
      <c r="A165" s="479" t="s">
        <v>215</v>
      </c>
      <c r="B165" s="480" t="s">
        <v>500</v>
      </c>
      <c r="C165" s="480"/>
      <c r="D165" s="481"/>
      <c r="E165" s="479"/>
      <c r="F165" s="602">
        <f>SUM(F166:F225)</f>
        <v>172300</v>
      </c>
      <c r="G165" s="480"/>
      <c r="H165" s="507">
        <f>SUM(H166:H225)</f>
        <v>1568900</v>
      </c>
      <c r="I165" s="454">
        <f>COUNTIF(I166:I225,"x")</f>
        <v>0</v>
      </c>
      <c r="J165" s="454">
        <f>COUNTIF(J166:J225,"x")</f>
        <v>60</v>
      </c>
      <c r="K165" s="454">
        <f>COUNTIF(K166:K225,"x")</f>
        <v>12</v>
      </c>
      <c r="L165" s="453">
        <f>SUM(L205:L225)</f>
        <v>22000</v>
      </c>
    </row>
    <row r="166" spans="1:12" ht="15">
      <c r="A166" s="492">
        <v>1</v>
      </c>
      <c r="B166" s="484" t="s">
        <v>1079</v>
      </c>
      <c r="C166" s="489" t="s">
        <v>1080</v>
      </c>
      <c r="D166" s="489" t="s">
        <v>1081</v>
      </c>
      <c r="E166" s="511" t="s">
        <v>1591</v>
      </c>
      <c r="F166" s="618">
        <v>300</v>
      </c>
      <c r="G166" s="489" t="s">
        <v>1210</v>
      </c>
      <c r="H166" s="490">
        <v>10000</v>
      </c>
      <c r="I166" s="512"/>
      <c r="J166" s="513" t="s">
        <v>682</v>
      </c>
      <c r="K166" s="450"/>
      <c r="L166" s="510"/>
    </row>
    <row r="167" spans="1:12" ht="15">
      <c r="A167" s="492">
        <v>2</v>
      </c>
      <c r="B167" s="484" t="s">
        <v>1082</v>
      </c>
      <c r="C167" s="489" t="s">
        <v>1083</v>
      </c>
      <c r="D167" s="489" t="s">
        <v>1084</v>
      </c>
      <c r="E167" s="511" t="s">
        <v>1592</v>
      </c>
      <c r="F167" s="618">
        <v>500</v>
      </c>
      <c r="G167" s="489" t="s">
        <v>1210</v>
      </c>
      <c r="H167" s="490">
        <v>100000</v>
      </c>
      <c r="I167" s="512"/>
      <c r="J167" s="513" t="s">
        <v>682</v>
      </c>
      <c r="K167" s="450"/>
      <c r="L167" s="510"/>
    </row>
    <row r="168" spans="1:12" ht="15">
      <c r="A168" s="492">
        <v>3</v>
      </c>
      <c r="B168" s="484" t="s">
        <v>1085</v>
      </c>
      <c r="C168" s="489" t="s">
        <v>1086</v>
      </c>
      <c r="D168" s="489" t="s">
        <v>1084</v>
      </c>
      <c r="E168" s="511" t="s">
        <v>1596</v>
      </c>
      <c r="F168" s="618">
        <v>300</v>
      </c>
      <c r="G168" s="489" t="s">
        <v>1210</v>
      </c>
      <c r="H168" s="490">
        <v>50000</v>
      </c>
      <c r="I168" s="512"/>
      <c r="J168" s="513" t="s">
        <v>682</v>
      </c>
      <c r="K168" s="450"/>
      <c r="L168" s="510"/>
    </row>
    <row r="169" spans="1:12" ht="15">
      <c r="A169" s="492">
        <v>4</v>
      </c>
      <c r="B169" s="484" t="s">
        <v>1087</v>
      </c>
      <c r="C169" s="489" t="s">
        <v>1088</v>
      </c>
      <c r="D169" s="489" t="s">
        <v>1084</v>
      </c>
      <c r="E169" s="511" t="s">
        <v>1597</v>
      </c>
      <c r="F169" s="618">
        <v>400</v>
      </c>
      <c r="G169" s="489" t="s">
        <v>1210</v>
      </c>
      <c r="H169" s="490">
        <v>30000</v>
      </c>
      <c r="I169" s="512"/>
      <c r="J169" s="513" t="s">
        <v>682</v>
      </c>
      <c r="K169" s="450"/>
      <c r="L169" s="510"/>
    </row>
    <row r="170" spans="1:12" ht="15">
      <c r="A170" s="492">
        <v>5</v>
      </c>
      <c r="B170" s="484" t="s">
        <v>1089</v>
      </c>
      <c r="C170" s="489" t="s">
        <v>1090</v>
      </c>
      <c r="D170" s="489" t="s">
        <v>1084</v>
      </c>
      <c r="E170" s="511" t="s">
        <v>1598</v>
      </c>
      <c r="F170" s="618">
        <v>300</v>
      </c>
      <c r="G170" s="489" t="s">
        <v>1210</v>
      </c>
      <c r="H170" s="490">
        <v>15000</v>
      </c>
      <c r="I170" s="512"/>
      <c r="J170" s="513" t="s">
        <v>682</v>
      </c>
      <c r="K170" s="450"/>
      <c r="L170" s="510"/>
    </row>
    <row r="171" spans="1:12" ht="15">
      <c r="A171" s="492">
        <v>6</v>
      </c>
      <c r="B171" s="484" t="s">
        <v>1091</v>
      </c>
      <c r="C171" s="489" t="s">
        <v>1092</v>
      </c>
      <c r="D171" s="489" t="s">
        <v>1093</v>
      </c>
      <c r="E171" s="511" t="s">
        <v>1599</v>
      </c>
      <c r="F171" s="618">
        <v>300</v>
      </c>
      <c r="G171" s="489" t="s">
        <v>1211</v>
      </c>
      <c r="H171" s="490">
        <v>50000</v>
      </c>
      <c r="I171" s="512"/>
      <c r="J171" s="513" t="s">
        <v>682</v>
      </c>
      <c r="K171" s="450"/>
      <c r="L171" s="510"/>
    </row>
    <row r="172" spans="1:12" ht="15">
      <c r="A172" s="492">
        <v>7</v>
      </c>
      <c r="B172" s="484" t="s">
        <v>1094</v>
      </c>
      <c r="C172" s="489" t="s">
        <v>1095</v>
      </c>
      <c r="D172" s="489" t="s">
        <v>1096</v>
      </c>
      <c r="E172" s="511" t="s">
        <v>1600</v>
      </c>
      <c r="F172" s="618">
        <v>300</v>
      </c>
      <c r="G172" s="489" t="s">
        <v>1212</v>
      </c>
      <c r="H172" s="490">
        <v>10000</v>
      </c>
      <c r="I172" s="512"/>
      <c r="J172" s="513" t="s">
        <v>682</v>
      </c>
      <c r="K172" s="450"/>
      <c r="L172" s="510"/>
    </row>
    <row r="173" spans="1:12" ht="15">
      <c r="A173" s="492">
        <v>8</v>
      </c>
      <c r="B173" s="484"/>
      <c r="C173" s="489" t="s">
        <v>1097</v>
      </c>
      <c r="D173" s="489" t="s">
        <v>1098</v>
      </c>
      <c r="E173" s="511" t="s">
        <v>1601</v>
      </c>
      <c r="F173" s="618">
        <v>500</v>
      </c>
      <c r="G173" s="489" t="s">
        <v>1213</v>
      </c>
      <c r="H173" s="490">
        <v>20000</v>
      </c>
      <c r="I173" s="512"/>
      <c r="J173" s="513" t="s">
        <v>682</v>
      </c>
      <c r="K173" s="450"/>
      <c r="L173" s="510"/>
    </row>
    <row r="174" spans="1:12" ht="15">
      <c r="A174" s="492">
        <v>9</v>
      </c>
      <c r="B174" s="484" t="s">
        <v>1099</v>
      </c>
      <c r="C174" s="489" t="s">
        <v>1100</v>
      </c>
      <c r="D174" s="489" t="s">
        <v>1101</v>
      </c>
      <c r="E174" s="511" t="s">
        <v>1602</v>
      </c>
      <c r="F174" s="618">
        <v>500</v>
      </c>
      <c r="G174" s="489" t="s">
        <v>1214</v>
      </c>
      <c r="H174" s="490">
        <v>10000</v>
      </c>
      <c r="I174" s="512"/>
      <c r="J174" s="513" t="s">
        <v>682</v>
      </c>
      <c r="K174" s="450"/>
      <c r="L174" s="510"/>
    </row>
    <row r="175" spans="1:12" ht="15">
      <c r="A175" s="492">
        <v>10</v>
      </c>
      <c r="B175" s="484" t="s">
        <v>1102</v>
      </c>
      <c r="C175" s="489" t="s">
        <v>1103</v>
      </c>
      <c r="D175" s="489" t="s">
        <v>1104</v>
      </c>
      <c r="E175" s="489">
        <v>987997212</v>
      </c>
      <c r="F175" s="618">
        <v>400</v>
      </c>
      <c r="G175" s="489" t="s">
        <v>1215</v>
      </c>
      <c r="H175" s="490">
        <v>6000</v>
      </c>
      <c r="I175" s="512"/>
      <c r="J175" s="513" t="s">
        <v>682</v>
      </c>
      <c r="K175" s="450"/>
      <c r="L175" s="510"/>
    </row>
    <row r="176" spans="1:12" ht="15">
      <c r="A176" s="492">
        <v>11</v>
      </c>
      <c r="B176" s="484" t="s">
        <v>1105</v>
      </c>
      <c r="C176" s="489" t="s">
        <v>1106</v>
      </c>
      <c r="D176" s="489" t="s">
        <v>1107</v>
      </c>
      <c r="E176" s="489">
        <v>869879055</v>
      </c>
      <c r="F176" s="618">
        <v>400</v>
      </c>
      <c r="G176" s="489" t="s">
        <v>1216</v>
      </c>
      <c r="H176" s="490">
        <v>2400</v>
      </c>
      <c r="I176" s="512"/>
      <c r="J176" s="513" t="s">
        <v>682</v>
      </c>
      <c r="K176" s="450"/>
      <c r="L176" s="510"/>
    </row>
    <row r="177" spans="1:12" ht="15">
      <c r="A177" s="492">
        <v>12</v>
      </c>
      <c r="B177" s="484" t="s">
        <v>1108</v>
      </c>
      <c r="C177" s="489" t="s">
        <v>1109</v>
      </c>
      <c r="D177" s="489" t="s">
        <v>1107</v>
      </c>
      <c r="E177" s="489">
        <v>362071753</v>
      </c>
      <c r="F177" s="618">
        <v>500</v>
      </c>
      <c r="G177" s="489" t="s">
        <v>1216</v>
      </c>
      <c r="H177" s="490">
        <v>4000</v>
      </c>
      <c r="I177" s="512"/>
      <c r="J177" s="513" t="s">
        <v>682</v>
      </c>
      <c r="K177" s="450"/>
      <c r="L177" s="510"/>
    </row>
    <row r="178" spans="1:12" ht="15">
      <c r="A178" s="492">
        <v>13</v>
      </c>
      <c r="B178" s="484" t="s">
        <v>1110</v>
      </c>
      <c r="C178" s="489"/>
      <c r="D178" s="489" t="s">
        <v>1111</v>
      </c>
      <c r="E178" s="489">
        <v>2633878579</v>
      </c>
      <c r="F178" s="618">
        <v>1300</v>
      </c>
      <c r="G178" s="489" t="s">
        <v>1216</v>
      </c>
      <c r="H178" s="490">
        <v>5000</v>
      </c>
      <c r="I178" s="512"/>
      <c r="J178" s="513" t="s">
        <v>682</v>
      </c>
      <c r="K178" s="450"/>
      <c r="L178" s="510"/>
    </row>
    <row r="179" spans="1:12" ht="15">
      <c r="A179" s="492">
        <v>14</v>
      </c>
      <c r="B179" s="484" t="s">
        <v>1112</v>
      </c>
      <c r="C179" s="489" t="s">
        <v>1113</v>
      </c>
      <c r="D179" s="489" t="s">
        <v>1114</v>
      </c>
      <c r="E179" s="489">
        <v>9794914549</v>
      </c>
      <c r="F179" s="618">
        <v>400</v>
      </c>
      <c r="G179" s="489" t="s">
        <v>1216</v>
      </c>
      <c r="H179" s="490">
        <v>2500</v>
      </c>
      <c r="I179" s="512"/>
      <c r="J179" s="513" t="s">
        <v>682</v>
      </c>
      <c r="K179" s="450"/>
      <c r="L179" s="510"/>
    </row>
    <row r="180" spans="1:12" ht="15">
      <c r="A180" s="492">
        <v>15</v>
      </c>
      <c r="B180" s="484" t="s">
        <v>1115</v>
      </c>
      <c r="C180" s="489" t="s">
        <v>1116</v>
      </c>
      <c r="D180" s="489" t="s">
        <v>1117</v>
      </c>
      <c r="E180" s="489">
        <v>969051507</v>
      </c>
      <c r="F180" s="618">
        <v>1000</v>
      </c>
      <c r="G180" s="489" t="s">
        <v>1216</v>
      </c>
      <c r="H180" s="490">
        <v>6000</v>
      </c>
      <c r="I180" s="512"/>
      <c r="J180" s="513" t="s">
        <v>682</v>
      </c>
      <c r="K180" s="450"/>
      <c r="L180" s="510"/>
    </row>
    <row r="181" spans="1:12" ht="15">
      <c r="A181" s="492">
        <v>16</v>
      </c>
      <c r="B181" s="484"/>
      <c r="C181" s="489" t="s">
        <v>1118</v>
      </c>
      <c r="D181" s="489" t="s">
        <v>1119</v>
      </c>
      <c r="E181" s="489">
        <v>369656566</v>
      </c>
      <c r="F181" s="618">
        <v>500</v>
      </c>
      <c r="G181" s="489" t="s">
        <v>1216</v>
      </c>
      <c r="H181" s="490">
        <v>3000</v>
      </c>
      <c r="I181" s="512"/>
      <c r="J181" s="513" t="s">
        <v>682</v>
      </c>
      <c r="K181" s="450"/>
      <c r="L181" s="510"/>
    </row>
    <row r="182" spans="1:12" ht="15">
      <c r="A182" s="492">
        <v>17</v>
      </c>
      <c r="B182" s="484"/>
      <c r="C182" s="489" t="s">
        <v>1120</v>
      </c>
      <c r="D182" s="489" t="s">
        <v>1117</v>
      </c>
      <c r="E182" s="489">
        <v>386510657</v>
      </c>
      <c r="F182" s="618">
        <v>300</v>
      </c>
      <c r="G182" s="489" t="s">
        <v>1216</v>
      </c>
      <c r="H182" s="490">
        <v>3000</v>
      </c>
      <c r="I182" s="512"/>
      <c r="J182" s="513" t="s">
        <v>682</v>
      </c>
      <c r="K182" s="450"/>
      <c r="L182" s="510"/>
    </row>
    <row r="183" spans="1:12" ht="15">
      <c r="A183" s="492">
        <v>18</v>
      </c>
      <c r="B183" s="484" t="s">
        <v>1121</v>
      </c>
      <c r="C183" s="489" t="s">
        <v>1122</v>
      </c>
      <c r="D183" s="489" t="s">
        <v>1123</v>
      </c>
      <c r="E183" s="489">
        <v>972547122</v>
      </c>
      <c r="F183" s="618">
        <v>200</v>
      </c>
      <c r="G183" s="489" t="s">
        <v>1216</v>
      </c>
      <c r="H183" s="490">
        <v>2000</v>
      </c>
      <c r="I183" s="512"/>
      <c r="J183" s="513" t="s">
        <v>682</v>
      </c>
      <c r="K183" s="450"/>
      <c r="L183" s="510"/>
    </row>
    <row r="184" spans="1:12" ht="15">
      <c r="A184" s="492">
        <v>19</v>
      </c>
      <c r="B184" s="484" t="s">
        <v>835</v>
      </c>
      <c r="C184" s="489" t="s">
        <v>837</v>
      </c>
      <c r="D184" s="489" t="s">
        <v>1124</v>
      </c>
      <c r="E184" s="489">
        <v>973836799</v>
      </c>
      <c r="F184" s="618">
        <v>2000</v>
      </c>
      <c r="G184" s="489" t="s">
        <v>1216</v>
      </c>
      <c r="H184" s="490">
        <v>50000</v>
      </c>
      <c r="I184" s="512"/>
      <c r="J184" s="513" t="s">
        <v>682</v>
      </c>
      <c r="K184" s="450" t="s">
        <v>682</v>
      </c>
      <c r="L184" s="510"/>
    </row>
    <row r="185" spans="1:12" ht="15">
      <c r="A185" s="492">
        <v>20</v>
      </c>
      <c r="B185" s="484" t="s">
        <v>1125</v>
      </c>
      <c r="C185" s="489" t="s">
        <v>1126</v>
      </c>
      <c r="D185" s="489" t="s">
        <v>1127</v>
      </c>
      <c r="E185" s="489" t="s">
        <v>1128</v>
      </c>
      <c r="F185" s="618">
        <v>500</v>
      </c>
      <c r="G185" s="489" t="s">
        <v>18</v>
      </c>
      <c r="H185" s="490">
        <v>10000</v>
      </c>
      <c r="I185" s="512"/>
      <c r="J185" s="513" t="s">
        <v>682</v>
      </c>
      <c r="K185" s="450"/>
      <c r="L185" s="510"/>
    </row>
    <row r="186" spans="1:12" ht="15">
      <c r="A186" s="492">
        <v>21</v>
      </c>
      <c r="B186" s="484" t="s">
        <v>1129</v>
      </c>
      <c r="C186" s="489" t="s">
        <v>1130</v>
      </c>
      <c r="D186" s="489" t="s">
        <v>1127</v>
      </c>
      <c r="E186" s="489" t="s">
        <v>1131</v>
      </c>
      <c r="F186" s="618">
        <v>400</v>
      </c>
      <c r="G186" s="489" t="s">
        <v>50</v>
      </c>
      <c r="H186" s="490">
        <v>15000</v>
      </c>
      <c r="I186" s="512"/>
      <c r="J186" s="513" t="s">
        <v>682</v>
      </c>
      <c r="K186" s="450"/>
      <c r="L186" s="510"/>
    </row>
    <row r="187" spans="1:12" ht="15">
      <c r="A187" s="492">
        <v>22</v>
      </c>
      <c r="B187" s="484"/>
      <c r="C187" s="489" t="s">
        <v>1132</v>
      </c>
      <c r="D187" s="489" t="s">
        <v>1133</v>
      </c>
      <c r="E187" s="489" t="s">
        <v>1134</v>
      </c>
      <c r="F187" s="618">
        <v>300</v>
      </c>
      <c r="G187" s="489" t="s">
        <v>1217</v>
      </c>
      <c r="H187" s="490">
        <v>10000</v>
      </c>
      <c r="I187" s="512"/>
      <c r="J187" s="513" t="s">
        <v>682</v>
      </c>
      <c r="K187" s="450"/>
      <c r="L187" s="510"/>
    </row>
    <row r="188" spans="1:12" ht="15">
      <c r="A188" s="492">
        <v>23</v>
      </c>
      <c r="B188" s="484"/>
      <c r="C188" s="489" t="s">
        <v>1135</v>
      </c>
      <c r="D188" s="489" t="s">
        <v>1136</v>
      </c>
      <c r="E188" s="489" t="s">
        <v>1137</v>
      </c>
      <c r="F188" s="618">
        <v>200</v>
      </c>
      <c r="G188" s="489" t="s">
        <v>1218</v>
      </c>
      <c r="H188" s="490">
        <v>12000</v>
      </c>
      <c r="I188" s="512"/>
      <c r="J188" s="513" t="s">
        <v>682</v>
      </c>
      <c r="K188" s="450"/>
      <c r="L188" s="510"/>
    </row>
    <row r="189" spans="1:12" ht="15">
      <c r="A189" s="492">
        <v>24</v>
      </c>
      <c r="B189" s="484" t="s">
        <v>1138</v>
      </c>
      <c r="C189" s="489" t="s">
        <v>1139</v>
      </c>
      <c r="D189" s="489" t="s">
        <v>1140</v>
      </c>
      <c r="E189" s="489" t="s">
        <v>1141</v>
      </c>
      <c r="F189" s="618">
        <v>200</v>
      </c>
      <c r="G189" s="489" t="s">
        <v>50</v>
      </c>
      <c r="H189" s="490">
        <v>15000</v>
      </c>
      <c r="I189" s="512"/>
      <c r="J189" s="513" t="s">
        <v>682</v>
      </c>
      <c r="K189" s="450"/>
      <c r="L189" s="510"/>
    </row>
    <row r="190" spans="1:12" ht="15">
      <c r="A190" s="492">
        <v>25</v>
      </c>
      <c r="B190" s="484" t="s">
        <v>1142</v>
      </c>
      <c r="C190" s="489"/>
      <c r="D190" s="489" t="s">
        <v>1143</v>
      </c>
      <c r="E190" s="489"/>
      <c r="F190" s="618">
        <v>300</v>
      </c>
      <c r="G190" s="489" t="s">
        <v>1217</v>
      </c>
      <c r="H190" s="490">
        <v>5000</v>
      </c>
      <c r="I190" s="512"/>
      <c r="J190" s="513" t="s">
        <v>682</v>
      </c>
      <c r="K190" s="450"/>
      <c r="L190" s="510"/>
    </row>
    <row r="191" spans="1:12" ht="15">
      <c r="A191" s="492">
        <v>26</v>
      </c>
      <c r="B191" s="484" t="s">
        <v>1144</v>
      </c>
      <c r="C191" s="489"/>
      <c r="D191" s="489" t="s">
        <v>1143</v>
      </c>
      <c r="E191" s="489" t="s">
        <v>1145</v>
      </c>
      <c r="F191" s="618">
        <v>200</v>
      </c>
      <c r="G191" s="489" t="s">
        <v>50</v>
      </c>
      <c r="H191" s="490">
        <v>10000</v>
      </c>
      <c r="I191" s="512"/>
      <c r="J191" s="513" t="s">
        <v>682</v>
      </c>
      <c r="K191" s="450"/>
      <c r="L191" s="510"/>
    </row>
    <row r="192" spans="1:12" ht="15">
      <c r="A192" s="492">
        <v>27</v>
      </c>
      <c r="B192" s="484" t="s">
        <v>1146</v>
      </c>
      <c r="C192" s="489" t="s">
        <v>514</v>
      </c>
      <c r="D192" s="489" t="s">
        <v>1147</v>
      </c>
      <c r="E192" s="489">
        <v>978645608</v>
      </c>
      <c r="F192" s="618">
        <v>2000</v>
      </c>
      <c r="G192" s="489" t="s">
        <v>1219</v>
      </c>
      <c r="H192" s="490">
        <v>30000</v>
      </c>
      <c r="I192" s="512"/>
      <c r="J192" s="513" t="s">
        <v>682</v>
      </c>
      <c r="K192" s="450"/>
      <c r="L192" s="510"/>
    </row>
    <row r="193" spans="1:12" ht="15">
      <c r="A193" s="492">
        <v>28</v>
      </c>
      <c r="B193" s="484" t="s">
        <v>1148</v>
      </c>
      <c r="C193" s="489" t="s">
        <v>1149</v>
      </c>
      <c r="D193" s="489" t="s">
        <v>1150</v>
      </c>
      <c r="E193" s="489">
        <v>933763246</v>
      </c>
      <c r="F193" s="618">
        <v>3000</v>
      </c>
      <c r="G193" s="489" t="s">
        <v>1220</v>
      </c>
      <c r="H193" s="490">
        <v>30000</v>
      </c>
      <c r="I193" s="512"/>
      <c r="J193" s="513" t="s">
        <v>682</v>
      </c>
      <c r="K193" s="450"/>
      <c r="L193" s="510"/>
    </row>
    <row r="194" spans="1:12" ht="15">
      <c r="A194" s="492">
        <v>29</v>
      </c>
      <c r="B194" s="484" t="s">
        <v>1151</v>
      </c>
      <c r="C194" s="489" t="s">
        <v>1152</v>
      </c>
      <c r="D194" s="489" t="s">
        <v>1150</v>
      </c>
      <c r="E194" s="489">
        <v>968588722</v>
      </c>
      <c r="F194" s="618">
        <v>8000</v>
      </c>
      <c r="G194" s="489" t="s">
        <v>1221</v>
      </c>
      <c r="H194" s="490">
        <v>10000</v>
      </c>
      <c r="I194" s="512"/>
      <c r="J194" s="513" t="s">
        <v>682</v>
      </c>
      <c r="K194" s="450"/>
      <c r="L194" s="510"/>
    </row>
    <row r="195" spans="1:12" ht="15">
      <c r="A195" s="492">
        <v>30</v>
      </c>
      <c r="B195" s="484" t="s">
        <v>1153</v>
      </c>
      <c r="C195" s="489" t="s">
        <v>1154</v>
      </c>
      <c r="D195" s="489" t="s">
        <v>1150</v>
      </c>
      <c r="E195" s="489">
        <v>379261279</v>
      </c>
      <c r="F195" s="618">
        <v>200</v>
      </c>
      <c r="G195" s="489" t="s">
        <v>1222</v>
      </c>
      <c r="H195" s="490">
        <v>60000</v>
      </c>
      <c r="I195" s="512"/>
      <c r="J195" s="513" t="s">
        <v>682</v>
      </c>
      <c r="K195" s="450"/>
      <c r="L195" s="510"/>
    </row>
    <row r="196" spans="1:12" ht="25.5">
      <c r="A196" s="492">
        <v>31</v>
      </c>
      <c r="B196" s="484" t="s">
        <v>1816</v>
      </c>
      <c r="C196" s="489" t="s">
        <v>1155</v>
      </c>
      <c r="D196" s="489" t="s">
        <v>1156</v>
      </c>
      <c r="E196" s="489">
        <v>937508905</v>
      </c>
      <c r="F196" s="618">
        <v>5000</v>
      </c>
      <c r="G196" s="489" t="s">
        <v>1221</v>
      </c>
      <c r="H196" s="490">
        <v>5000</v>
      </c>
      <c r="I196" s="512"/>
      <c r="J196" s="513" t="s">
        <v>682</v>
      </c>
      <c r="K196" s="450" t="s">
        <v>682</v>
      </c>
      <c r="L196" s="510"/>
    </row>
    <row r="197" spans="1:12" ht="15">
      <c r="A197" s="492">
        <v>32</v>
      </c>
      <c r="B197" s="484" t="s">
        <v>1157</v>
      </c>
      <c r="C197" s="489" t="s">
        <v>1158</v>
      </c>
      <c r="D197" s="489" t="s">
        <v>1159</v>
      </c>
      <c r="E197" s="489">
        <v>966757562</v>
      </c>
      <c r="F197" s="618">
        <v>1000</v>
      </c>
      <c r="G197" s="489" t="s">
        <v>1221</v>
      </c>
      <c r="H197" s="490">
        <v>20000</v>
      </c>
      <c r="I197" s="512"/>
      <c r="J197" s="513" t="s">
        <v>682</v>
      </c>
      <c r="K197" s="450"/>
      <c r="L197" s="510"/>
    </row>
    <row r="198" spans="1:12" ht="15">
      <c r="A198" s="492">
        <v>33</v>
      </c>
      <c r="B198" s="484" t="s">
        <v>1160</v>
      </c>
      <c r="C198" s="489" t="s">
        <v>1161</v>
      </c>
      <c r="D198" s="489" t="s">
        <v>1162</v>
      </c>
      <c r="E198" s="489">
        <v>987200049</v>
      </c>
      <c r="F198" s="618">
        <v>2000</v>
      </c>
      <c r="G198" s="489" t="s">
        <v>1221</v>
      </c>
      <c r="H198" s="490">
        <v>20000</v>
      </c>
      <c r="I198" s="512"/>
      <c r="J198" s="513" t="s">
        <v>682</v>
      </c>
      <c r="K198" s="450"/>
      <c r="L198" s="510"/>
    </row>
    <row r="199" spans="1:12" ht="15">
      <c r="A199" s="492">
        <v>34</v>
      </c>
      <c r="B199" s="484" t="s">
        <v>1163</v>
      </c>
      <c r="C199" s="489" t="s">
        <v>1164</v>
      </c>
      <c r="D199" s="489" t="s">
        <v>1165</v>
      </c>
      <c r="E199" s="489">
        <v>909955415</v>
      </c>
      <c r="F199" s="618">
        <v>500</v>
      </c>
      <c r="G199" s="489" t="s">
        <v>1221</v>
      </c>
      <c r="H199" s="490">
        <v>8000</v>
      </c>
      <c r="I199" s="512"/>
      <c r="J199" s="513" t="s">
        <v>682</v>
      </c>
      <c r="K199" s="450"/>
      <c r="L199" s="510"/>
    </row>
    <row r="200" spans="1:12" ht="15">
      <c r="A200" s="492">
        <v>35</v>
      </c>
      <c r="B200" s="484" t="s">
        <v>1166</v>
      </c>
      <c r="C200" s="489" t="s">
        <v>1167</v>
      </c>
      <c r="D200" s="489" t="s">
        <v>1168</v>
      </c>
      <c r="E200" s="489">
        <v>964699348</v>
      </c>
      <c r="F200" s="618">
        <v>500</v>
      </c>
      <c r="G200" s="489" t="s">
        <v>1221</v>
      </c>
      <c r="H200" s="490">
        <v>5000</v>
      </c>
      <c r="I200" s="512"/>
      <c r="J200" s="513" t="s">
        <v>682</v>
      </c>
      <c r="K200" s="450"/>
      <c r="L200" s="510"/>
    </row>
    <row r="201" spans="1:12" ht="15">
      <c r="A201" s="492">
        <v>36</v>
      </c>
      <c r="B201" s="484" t="s">
        <v>1169</v>
      </c>
      <c r="C201" s="489" t="s">
        <v>177</v>
      </c>
      <c r="D201" s="489" t="s">
        <v>1170</v>
      </c>
      <c r="E201" s="489">
        <v>343228560</v>
      </c>
      <c r="F201" s="618">
        <v>1000</v>
      </c>
      <c r="G201" s="489" t="s">
        <v>1221</v>
      </c>
      <c r="H201" s="490">
        <v>30000</v>
      </c>
      <c r="I201" s="512"/>
      <c r="J201" s="513" t="s">
        <v>682</v>
      </c>
      <c r="K201" s="450"/>
      <c r="L201" s="510"/>
    </row>
    <row r="202" spans="1:12" ht="15">
      <c r="A202" s="492">
        <v>37</v>
      </c>
      <c r="B202" s="484" t="s">
        <v>1171</v>
      </c>
      <c r="C202" s="489" t="s">
        <v>1171</v>
      </c>
      <c r="D202" s="489" t="s">
        <v>1172</v>
      </c>
      <c r="E202" s="489">
        <v>328571121</v>
      </c>
      <c r="F202" s="618">
        <v>3000</v>
      </c>
      <c r="G202" s="489" t="s">
        <v>1216</v>
      </c>
      <c r="H202" s="490">
        <v>80000</v>
      </c>
      <c r="I202" s="512"/>
      <c r="J202" s="513" t="s">
        <v>682</v>
      </c>
      <c r="K202" s="450"/>
      <c r="L202" s="510"/>
    </row>
    <row r="203" spans="1:12" ht="15">
      <c r="A203" s="492">
        <v>38</v>
      </c>
      <c r="B203" s="484" t="s">
        <v>1173</v>
      </c>
      <c r="C203" s="489" t="s">
        <v>1173</v>
      </c>
      <c r="D203" s="489" t="s">
        <v>1174</v>
      </c>
      <c r="E203" s="489">
        <v>985408079</v>
      </c>
      <c r="F203" s="618">
        <v>2000</v>
      </c>
      <c r="G203" s="489" t="s">
        <v>1216</v>
      </c>
      <c r="H203" s="490">
        <v>44000</v>
      </c>
      <c r="I203" s="512"/>
      <c r="J203" s="513" t="s">
        <v>682</v>
      </c>
      <c r="K203" s="450"/>
      <c r="L203" s="510"/>
    </row>
    <row r="204" spans="1:11" ht="15">
      <c r="A204" s="492">
        <v>39</v>
      </c>
      <c r="B204" s="484" t="s">
        <v>1175</v>
      </c>
      <c r="C204" s="489" t="s">
        <v>1176</v>
      </c>
      <c r="D204" s="489" t="s">
        <v>1174</v>
      </c>
      <c r="E204" s="489">
        <v>974921912</v>
      </c>
      <c r="F204" s="618">
        <v>4000</v>
      </c>
      <c r="G204" s="489" t="s">
        <v>1216</v>
      </c>
      <c r="H204" s="490">
        <v>52000</v>
      </c>
      <c r="I204" s="512"/>
      <c r="J204" s="513" t="s">
        <v>682</v>
      </c>
      <c r="K204" s="450"/>
    </row>
    <row r="205" spans="1:12" ht="15">
      <c r="A205" s="492">
        <v>40</v>
      </c>
      <c r="B205" s="484" t="s">
        <v>1177</v>
      </c>
      <c r="C205" s="489" t="s">
        <v>1178</v>
      </c>
      <c r="D205" s="489" t="s">
        <v>1179</v>
      </c>
      <c r="E205" s="489">
        <v>376901271</v>
      </c>
      <c r="F205" s="618">
        <v>200</v>
      </c>
      <c r="G205" s="489" t="s">
        <v>1221</v>
      </c>
      <c r="H205" s="490">
        <v>6000</v>
      </c>
      <c r="I205" s="512"/>
      <c r="J205" s="513" t="s">
        <v>682</v>
      </c>
      <c r="K205" s="450" t="s">
        <v>682</v>
      </c>
      <c r="L205" s="514">
        <f>H205</f>
        <v>6000</v>
      </c>
    </row>
    <row r="206" spans="1:12" ht="15">
      <c r="A206" s="492">
        <v>41</v>
      </c>
      <c r="B206" s="484" t="s">
        <v>1180</v>
      </c>
      <c r="C206" s="489" t="s">
        <v>1181</v>
      </c>
      <c r="D206" s="489" t="s">
        <v>1182</v>
      </c>
      <c r="E206" s="489">
        <v>348558586</v>
      </c>
      <c r="F206" s="618">
        <v>150</v>
      </c>
      <c r="G206" s="489" t="s">
        <v>1221</v>
      </c>
      <c r="H206" s="490">
        <v>2000</v>
      </c>
      <c r="I206" s="512"/>
      <c r="J206" s="513" t="s">
        <v>682</v>
      </c>
      <c r="K206" s="450" t="s">
        <v>682</v>
      </c>
      <c r="L206" s="514">
        <f>H206</f>
        <v>2000</v>
      </c>
    </row>
    <row r="207" spans="1:12" ht="15">
      <c r="A207" s="492">
        <v>42</v>
      </c>
      <c r="B207" s="484"/>
      <c r="C207" s="489" t="s">
        <v>1183</v>
      </c>
      <c r="D207" s="489" t="s">
        <v>1184</v>
      </c>
      <c r="E207" s="489" t="s">
        <v>1185</v>
      </c>
      <c r="F207" s="618">
        <v>250</v>
      </c>
      <c r="G207" s="489" t="s">
        <v>1223</v>
      </c>
      <c r="H207" s="490">
        <v>5000</v>
      </c>
      <c r="I207" s="512"/>
      <c r="J207" s="513" t="s">
        <v>682</v>
      </c>
      <c r="K207" s="450"/>
      <c r="L207" s="451"/>
    </row>
    <row r="208" spans="1:12" ht="15">
      <c r="A208" s="492">
        <v>43</v>
      </c>
      <c r="B208" s="484"/>
      <c r="C208" s="489" t="s">
        <v>592</v>
      </c>
      <c r="D208" s="489" t="s">
        <v>1184</v>
      </c>
      <c r="E208" s="489" t="s">
        <v>1186</v>
      </c>
      <c r="F208" s="618">
        <v>300</v>
      </c>
      <c r="G208" s="489" t="s">
        <v>1223</v>
      </c>
      <c r="H208" s="490">
        <v>6000</v>
      </c>
      <c r="I208" s="512"/>
      <c r="J208" s="513" t="s">
        <v>682</v>
      </c>
      <c r="K208" s="450"/>
      <c r="L208" s="451"/>
    </row>
    <row r="209" spans="1:12" ht="15">
      <c r="A209" s="492">
        <v>44</v>
      </c>
      <c r="B209" s="484"/>
      <c r="C209" s="489" t="s">
        <v>1187</v>
      </c>
      <c r="D209" s="489" t="s">
        <v>1188</v>
      </c>
      <c r="E209" s="489">
        <v>822765292</v>
      </c>
      <c r="F209" s="618">
        <v>500</v>
      </c>
      <c r="G209" s="489" t="s">
        <v>1216</v>
      </c>
      <c r="H209" s="490">
        <v>2000</v>
      </c>
      <c r="I209" s="512"/>
      <c r="J209" s="513" t="s">
        <v>682</v>
      </c>
      <c r="K209" s="450" t="s">
        <v>682</v>
      </c>
      <c r="L209" s="514">
        <f>H209</f>
        <v>2000</v>
      </c>
    </row>
    <row r="210" spans="1:12" ht="15">
      <c r="A210" s="492">
        <v>45</v>
      </c>
      <c r="B210" s="484"/>
      <c r="C210" s="489" t="s">
        <v>1189</v>
      </c>
      <c r="D210" s="489" t="s">
        <v>1190</v>
      </c>
      <c r="E210" s="489">
        <v>348587933</v>
      </c>
      <c r="F210" s="618">
        <v>300</v>
      </c>
      <c r="G210" s="489" t="s">
        <v>1216</v>
      </c>
      <c r="H210" s="490">
        <v>5000</v>
      </c>
      <c r="I210" s="512"/>
      <c r="J210" s="513" t="s">
        <v>682</v>
      </c>
      <c r="K210" s="450" t="s">
        <v>682</v>
      </c>
      <c r="L210" s="514">
        <f>H210</f>
        <v>5000</v>
      </c>
    </row>
    <row r="211" spans="1:12" ht="15">
      <c r="A211" s="492">
        <v>46</v>
      </c>
      <c r="B211" s="484"/>
      <c r="C211" s="489" t="s">
        <v>525</v>
      </c>
      <c r="D211" s="489" t="s">
        <v>1191</v>
      </c>
      <c r="E211" s="489">
        <v>353032333</v>
      </c>
      <c r="F211" s="618">
        <v>300</v>
      </c>
      <c r="G211" s="489" t="s">
        <v>1216</v>
      </c>
      <c r="H211" s="490">
        <v>3000</v>
      </c>
      <c r="I211" s="512"/>
      <c r="J211" s="513" t="s">
        <v>682</v>
      </c>
      <c r="K211" s="450"/>
      <c r="L211" s="451"/>
    </row>
    <row r="212" spans="1:12" s="515" customFormat="1" ht="15">
      <c r="A212" s="492">
        <v>47</v>
      </c>
      <c r="B212" s="484"/>
      <c r="C212" s="489" t="s">
        <v>1192</v>
      </c>
      <c r="D212" s="489" t="s">
        <v>1191</v>
      </c>
      <c r="E212" s="489">
        <v>365405643</v>
      </c>
      <c r="F212" s="618">
        <v>100</v>
      </c>
      <c r="G212" s="489" t="s">
        <v>1216</v>
      </c>
      <c r="H212" s="490">
        <v>1000</v>
      </c>
      <c r="I212" s="512"/>
      <c r="J212" s="513" t="s">
        <v>682</v>
      </c>
      <c r="K212" s="450"/>
      <c r="L212" s="451"/>
    </row>
    <row r="213" spans="1:12" ht="15">
      <c r="A213" s="492">
        <v>48</v>
      </c>
      <c r="B213" s="484"/>
      <c r="C213" s="489" t="s">
        <v>1193</v>
      </c>
      <c r="D213" s="489" t="s">
        <v>1194</v>
      </c>
      <c r="E213" s="489">
        <v>987992522</v>
      </c>
      <c r="F213" s="618">
        <v>500</v>
      </c>
      <c r="G213" s="489" t="s">
        <v>1216</v>
      </c>
      <c r="H213" s="490">
        <v>7000</v>
      </c>
      <c r="I213" s="512"/>
      <c r="J213" s="513" t="s">
        <v>682</v>
      </c>
      <c r="K213" s="450" t="s">
        <v>682</v>
      </c>
      <c r="L213" s="514">
        <f>H213</f>
        <v>7000</v>
      </c>
    </row>
    <row r="214" spans="1:12" ht="15">
      <c r="A214" s="492">
        <v>49</v>
      </c>
      <c r="B214" s="484" t="s">
        <v>1195</v>
      </c>
      <c r="C214" s="489" t="s">
        <v>1195</v>
      </c>
      <c r="D214" s="489" t="s">
        <v>1196</v>
      </c>
      <c r="E214" s="489"/>
      <c r="F214" s="618">
        <v>5000</v>
      </c>
      <c r="G214" s="489" t="s">
        <v>1224</v>
      </c>
      <c r="H214" s="490">
        <v>20000</v>
      </c>
      <c r="I214" s="512"/>
      <c r="J214" s="513" t="s">
        <v>682</v>
      </c>
      <c r="K214" s="450"/>
      <c r="L214" s="451"/>
    </row>
    <row r="215" spans="1:12" s="515" customFormat="1" ht="15">
      <c r="A215" s="492">
        <v>50</v>
      </c>
      <c r="B215" s="484" t="s">
        <v>1197</v>
      </c>
      <c r="C215" s="489" t="s">
        <v>1197</v>
      </c>
      <c r="D215" s="489" t="s">
        <v>1198</v>
      </c>
      <c r="E215" s="489"/>
      <c r="F215" s="618">
        <v>2000</v>
      </c>
      <c r="G215" s="489" t="s">
        <v>1217</v>
      </c>
      <c r="H215" s="490">
        <v>6000</v>
      </c>
      <c r="I215" s="512"/>
      <c r="J215" s="513" t="s">
        <v>682</v>
      </c>
      <c r="K215" s="450"/>
      <c r="L215" s="451"/>
    </row>
    <row r="216" spans="1:12" ht="15">
      <c r="A216" s="492">
        <v>51</v>
      </c>
      <c r="B216" s="484" t="s">
        <v>1199</v>
      </c>
      <c r="C216" s="489" t="s">
        <v>1199</v>
      </c>
      <c r="D216" s="489" t="s">
        <v>1200</v>
      </c>
      <c r="E216" s="489"/>
      <c r="F216" s="618">
        <v>4000</v>
      </c>
      <c r="G216" s="489" t="s">
        <v>1217</v>
      </c>
      <c r="H216" s="490">
        <v>10000</v>
      </c>
      <c r="I216" s="512"/>
      <c r="J216" s="513" t="s">
        <v>682</v>
      </c>
      <c r="K216" s="450"/>
      <c r="L216" s="451"/>
    </row>
    <row r="217" spans="1:12" ht="15">
      <c r="A217" s="492">
        <v>52</v>
      </c>
      <c r="B217" s="484" t="s">
        <v>1201</v>
      </c>
      <c r="C217" s="489" t="s">
        <v>1202</v>
      </c>
      <c r="D217" s="489" t="s">
        <v>1203</v>
      </c>
      <c r="E217" s="489"/>
      <c r="F217" s="618">
        <v>3000</v>
      </c>
      <c r="G217" s="489" t="s">
        <v>1225</v>
      </c>
      <c r="H217" s="490">
        <v>10000</v>
      </c>
      <c r="I217" s="512"/>
      <c r="J217" s="513" t="s">
        <v>682</v>
      </c>
      <c r="K217" s="450"/>
      <c r="L217" s="451"/>
    </row>
    <row r="218" spans="1:12" ht="15">
      <c r="A218" s="492">
        <v>53</v>
      </c>
      <c r="B218" s="484" t="s">
        <v>1204</v>
      </c>
      <c r="C218" s="489" t="s">
        <v>1204</v>
      </c>
      <c r="D218" s="489" t="s">
        <v>1205</v>
      </c>
      <c r="E218" s="489"/>
      <c r="F218" s="618">
        <v>7000</v>
      </c>
      <c r="G218" s="489" t="s">
        <v>1225</v>
      </c>
      <c r="H218" s="490">
        <v>12000</v>
      </c>
      <c r="I218" s="512"/>
      <c r="J218" s="513" t="s">
        <v>682</v>
      </c>
      <c r="K218" s="450"/>
      <c r="L218" s="451"/>
    </row>
    <row r="219" spans="1:12" ht="38.25">
      <c r="A219" s="492">
        <v>54</v>
      </c>
      <c r="B219" s="484" t="s">
        <v>1817</v>
      </c>
      <c r="C219" s="489" t="s">
        <v>574</v>
      </c>
      <c r="D219" s="489" t="s">
        <v>571</v>
      </c>
      <c r="E219" s="489" t="s">
        <v>575</v>
      </c>
      <c r="F219" s="618">
        <v>10000</v>
      </c>
      <c r="G219" s="489" t="s">
        <v>728</v>
      </c>
      <c r="H219" s="490">
        <v>80000</v>
      </c>
      <c r="I219" s="512"/>
      <c r="J219" s="513" t="s">
        <v>682</v>
      </c>
      <c r="K219" s="513" t="s">
        <v>682</v>
      </c>
      <c r="L219" s="451"/>
    </row>
    <row r="220" spans="1:12" ht="26.25">
      <c r="A220" s="492">
        <v>55</v>
      </c>
      <c r="B220" s="484" t="s">
        <v>1818</v>
      </c>
      <c r="C220" s="489" t="s">
        <v>1833</v>
      </c>
      <c r="D220" s="489" t="s">
        <v>1819</v>
      </c>
      <c r="E220" s="489" t="s">
        <v>1822</v>
      </c>
      <c r="F220" s="618">
        <v>80000</v>
      </c>
      <c r="G220" s="489" t="s">
        <v>1820</v>
      </c>
      <c r="H220" s="490">
        <v>500000</v>
      </c>
      <c r="I220" s="512"/>
      <c r="J220" s="513" t="s">
        <v>682</v>
      </c>
      <c r="K220" s="513" t="s">
        <v>682</v>
      </c>
      <c r="L220" s="451"/>
    </row>
    <row r="221" spans="1:12" ht="15">
      <c r="A221" s="492">
        <v>56</v>
      </c>
      <c r="B221" s="484"/>
      <c r="C221" s="489" t="s">
        <v>546</v>
      </c>
      <c r="D221" s="489" t="s">
        <v>547</v>
      </c>
      <c r="E221" s="489" t="s">
        <v>1821</v>
      </c>
      <c r="F221" s="618">
        <v>1000</v>
      </c>
      <c r="G221" s="489" t="s">
        <v>9</v>
      </c>
      <c r="H221" s="490">
        <v>20000</v>
      </c>
      <c r="I221" s="512"/>
      <c r="J221" s="513" t="s">
        <v>682</v>
      </c>
      <c r="K221" s="513" t="s">
        <v>682</v>
      </c>
      <c r="L221" s="451"/>
    </row>
    <row r="222" spans="1:12" ht="39">
      <c r="A222" s="492">
        <v>57</v>
      </c>
      <c r="B222" s="489" t="s">
        <v>1823</v>
      </c>
      <c r="C222" s="489" t="s">
        <v>1824</v>
      </c>
      <c r="D222" s="489" t="s">
        <v>1825</v>
      </c>
      <c r="E222" s="489" t="s">
        <v>1826</v>
      </c>
      <c r="F222" s="618">
        <v>2000</v>
      </c>
      <c r="G222" s="489" t="s">
        <v>1831</v>
      </c>
      <c r="H222" s="516">
        <v>5000</v>
      </c>
      <c r="I222" s="512"/>
      <c r="J222" s="513" t="s">
        <v>682</v>
      </c>
      <c r="K222" s="513" t="s">
        <v>682</v>
      </c>
      <c r="L222" s="451"/>
    </row>
    <row r="223" spans="1:12" ht="26.25">
      <c r="A223" s="492">
        <v>58</v>
      </c>
      <c r="B223" s="489" t="s">
        <v>1827</v>
      </c>
      <c r="C223" s="489" t="s">
        <v>1828</v>
      </c>
      <c r="D223" s="489" t="s">
        <v>1829</v>
      </c>
      <c r="E223" s="489" t="s">
        <v>1830</v>
      </c>
      <c r="F223" s="618">
        <v>5000</v>
      </c>
      <c r="G223" s="489" t="s">
        <v>1832</v>
      </c>
      <c r="H223" s="516">
        <v>1000</v>
      </c>
      <c r="I223" s="512"/>
      <c r="J223" s="513" t="s">
        <v>682</v>
      </c>
      <c r="K223" s="513" t="s">
        <v>682</v>
      </c>
      <c r="L223" s="451"/>
    </row>
    <row r="224" spans="1:12" ht="15">
      <c r="A224" s="492">
        <v>59</v>
      </c>
      <c r="B224" s="484" t="s">
        <v>1206</v>
      </c>
      <c r="C224" s="489" t="s">
        <v>1206</v>
      </c>
      <c r="D224" s="489" t="s">
        <v>1207</v>
      </c>
      <c r="E224" s="489"/>
      <c r="F224" s="618">
        <v>3000</v>
      </c>
      <c r="G224" s="489" t="s">
        <v>1225</v>
      </c>
      <c r="H224" s="490">
        <v>8000</v>
      </c>
      <c r="I224" s="512"/>
      <c r="J224" s="513" t="s">
        <v>682</v>
      </c>
      <c r="K224" s="450"/>
      <c r="L224" s="451"/>
    </row>
    <row r="225" spans="1:12" ht="15">
      <c r="A225" s="492">
        <v>60</v>
      </c>
      <c r="B225" s="484" t="s">
        <v>1208</v>
      </c>
      <c r="C225" s="489" t="s">
        <v>1208</v>
      </c>
      <c r="D225" s="489" t="s">
        <v>1209</v>
      </c>
      <c r="E225" s="489"/>
      <c r="F225" s="618">
        <v>3000</v>
      </c>
      <c r="G225" s="489" t="s">
        <v>1225</v>
      </c>
      <c r="H225" s="490">
        <v>10000</v>
      </c>
      <c r="I225" s="512"/>
      <c r="J225" s="513" t="s">
        <v>682</v>
      </c>
      <c r="K225" s="450"/>
      <c r="L225" s="451"/>
    </row>
    <row r="226" spans="1:12" ht="15">
      <c r="A226" s="479" t="s">
        <v>356</v>
      </c>
      <c r="B226" s="480" t="s">
        <v>216</v>
      </c>
      <c r="C226" s="480"/>
      <c r="D226" s="481"/>
      <c r="E226" s="479"/>
      <c r="F226" s="600">
        <f>SUM(F227:F292)</f>
        <v>44050</v>
      </c>
      <c r="G226" s="480"/>
      <c r="H226" s="517">
        <f>SUM(H227:H292)</f>
        <v>404050</v>
      </c>
      <c r="I226" s="454">
        <f>COUNTIF(I227:I292,"x")</f>
        <v>0</v>
      </c>
      <c r="J226" s="448">
        <f>COUNTIF(J227:J292,"x")</f>
        <v>65</v>
      </c>
      <c r="K226" s="448">
        <f>COUNTIF(K227:K292,"x")</f>
        <v>11</v>
      </c>
      <c r="L226" s="455">
        <f>SUM(L227:L292)</f>
        <v>126500</v>
      </c>
    </row>
    <row r="227" spans="1:12" ht="77.25">
      <c r="A227" s="483">
        <v>1</v>
      </c>
      <c r="B227" s="484" t="s">
        <v>795</v>
      </c>
      <c r="C227" s="484" t="s">
        <v>331</v>
      </c>
      <c r="D227" s="484" t="s">
        <v>332</v>
      </c>
      <c r="E227" s="484" t="s">
        <v>333</v>
      </c>
      <c r="F227" s="618">
        <v>5000</v>
      </c>
      <c r="G227" s="489" t="s">
        <v>717</v>
      </c>
      <c r="H227" s="490">
        <v>42000</v>
      </c>
      <c r="I227" s="512"/>
      <c r="J227" s="513" t="s">
        <v>682</v>
      </c>
      <c r="K227" s="450" t="s">
        <v>682</v>
      </c>
      <c r="L227" s="514">
        <f>H227</f>
        <v>42000</v>
      </c>
    </row>
    <row r="228" spans="1:12" ht="15">
      <c r="A228" s="483">
        <v>2</v>
      </c>
      <c r="B228" s="484"/>
      <c r="C228" s="489" t="s">
        <v>1226</v>
      </c>
      <c r="D228" s="489" t="s">
        <v>1227</v>
      </c>
      <c r="E228" s="511" t="s">
        <v>1458</v>
      </c>
      <c r="F228" s="618">
        <v>300</v>
      </c>
      <c r="G228" s="489" t="s">
        <v>1228</v>
      </c>
      <c r="H228" s="490">
        <v>1000</v>
      </c>
      <c r="I228" s="512"/>
      <c r="J228" s="513" t="s">
        <v>682</v>
      </c>
      <c r="K228" s="450"/>
      <c r="L228" s="514">
        <f>H228</f>
        <v>1000</v>
      </c>
    </row>
    <row r="229" spans="1:12" ht="15">
      <c r="A229" s="483">
        <v>3</v>
      </c>
      <c r="B229" s="484"/>
      <c r="C229" s="489" t="s">
        <v>1229</v>
      </c>
      <c r="D229" s="489" t="s">
        <v>1227</v>
      </c>
      <c r="E229" s="489" t="s">
        <v>1230</v>
      </c>
      <c r="F229" s="618">
        <v>1000</v>
      </c>
      <c r="G229" s="489" t="s">
        <v>1228</v>
      </c>
      <c r="H229" s="490">
        <v>3500</v>
      </c>
      <c r="I229" s="512"/>
      <c r="J229" s="513"/>
      <c r="K229" s="450"/>
      <c r="L229" s="514"/>
    </row>
    <row r="230" spans="1:12" ht="15">
      <c r="A230" s="483">
        <v>4</v>
      </c>
      <c r="B230" s="484" t="s">
        <v>309</v>
      </c>
      <c r="C230" s="489" t="s">
        <v>310</v>
      </c>
      <c r="D230" s="489" t="s">
        <v>307</v>
      </c>
      <c r="E230" s="511" t="s">
        <v>1835</v>
      </c>
      <c r="F230" s="618">
        <v>500</v>
      </c>
      <c r="G230" s="489" t="s">
        <v>1231</v>
      </c>
      <c r="H230" s="490">
        <v>2500</v>
      </c>
      <c r="I230" s="512"/>
      <c r="J230" s="513" t="s">
        <v>682</v>
      </c>
      <c r="K230" s="450" t="s">
        <v>682</v>
      </c>
      <c r="L230" s="514">
        <f>H230</f>
        <v>2500</v>
      </c>
    </row>
    <row r="231" spans="1:12" ht="15">
      <c r="A231" s="483">
        <v>5</v>
      </c>
      <c r="B231" s="484" t="s">
        <v>324</v>
      </c>
      <c r="C231" s="489" t="s">
        <v>1232</v>
      </c>
      <c r="D231" s="489" t="s">
        <v>1233</v>
      </c>
      <c r="E231" s="511" t="s">
        <v>1834</v>
      </c>
      <c r="F231" s="618">
        <v>1000</v>
      </c>
      <c r="G231" s="489" t="s">
        <v>1234</v>
      </c>
      <c r="H231" s="490">
        <v>3300</v>
      </c>
      <c r="I231" s="512"/>
      <c r="J231" s="513" t="s">
        <v>682</v>
      </c>
      <c r="K231" s="450" t="s">
        <v>682</v>
      </c>
      <c r="L231" s="514"/>
    </row>
    <row r="232" spans="1:12" ht="39">
      <c r="A232" s="483">
        <v>6</v>
      </c>
      <c r="B232" s="484"/>
      <c r="C232" s="489" t="s">
        <v>1235</v>
      </c>
      <c r="D232" s="489" t="s">
        <v>1236</v>
      </c>
      <c r="E232" s="489"/>
      <c r="F232" s="618">
        <v>500</v>
      </c>
      <c r="G232" s="489" t="s">
        <v>1237</v>
      </c>
      <c r="H232" s="490">
        <v>2400</v>
      </c>
      <c r="I232" s="512"/>
      <c r="J232" s="513" t="s">
        <v>682</v>
      </c>
      <c r="K232" s="450"/>
      <c r="L232" s="514"/>
    </row>
    <row r="233" spans="1:12" ht="26.25">
      <c r="A233" s="483">
        <v>7</v>
      </c>
      <c r="B233" s="484"/>
      <c r="C233" s="489" t="s">
        <v>1238</v>
      </c>
      <c r="D233" s="489" t="s">
        <v>1239</v>
      </c>
      <c r="E233" s="489"/>
      <c r="F233" s="618">
        <v>300</v>
      </c>
      <c r="G233" s="489" t="s">
        <v>1240</v>
      </c>
      <c r="H233" s="490">
        <v>1500</v>
      </c>
      <c r="I233" s="512"/>
      <c r="J233" s="513" t="s">
        <v>682</v>
      </c>
      <c r="K233" s="450"/>
      <c r="L233" s="514"/>
    </row>
    <row r="234" spans="1:12" ht="39">
      <c r="A234" s="483">
        <v>8</v>
      </c>
      <c r="B234" s="484"/>
      <c r="C234" s="489" t="s">
        <v>1241</v>
      </c>
      <c r="D234" s="489" t="s">
        <v>1239</v>
      </c>
      <c r="E234" s="489"/>
      <c r="F234" s="618">
        <v>5000</v>
      </c>
      <c r="G234" s="489" t="s">
        <v>1242</v>
      </c>
      <c r="H234" s="490">
        <v>40000</v>
      </c>
      <c r="I234" s="512"/>
      <c r="J234" s="513" t="s">
        <v>682</v>
      </c>
      <c r="K234" s="450" t="s">
        <v>682</v>
      </c>
      <c r="L234" s="514"/>
    </row>
    <row r="235" spans="1:12" ht="39">
      <c r="A235" s="483">
        <v>9</v>
      </c>
      <c r="B235" s="484"/>
      <c r="C235" s="489" t="s">
        <v>1243</v>
      </c>
      <c r="D235" s="489" t="s">
        <v>1236</v>
      </c>
      <c r="E235" s="489"/>
      <c r="F235" s="618">
        <v>1000</v>
      </c>
      <c r="G235" s="489" t="s">
        <v>1244</v>
      </c>
      <c r="H235" s="490">
        <v>3300</v>
      </c>
      <c r="I235" s="512"/>
      <c r="J235" s="513" t="s">
        <v>682</v>
      </c>
      <c r="K235" s="450"/>
      <c r="L235" s="514"/>
    </row>
    <row r="236" spans="1:12" ht="26.25">
      <c r="A236" s="483">
        <v>10</v>
      </c>
      <c r="B236" s="484" t="s">
        <v>1245</v>
      </c>
      <c r="C236" s="489" t="s">
        <v>1246</v>
      </c>
      <c r="D236" s="489" t="s">
        <v>1247</v>
      </c>
      <c r="E236" s="489" t="s">
        <v>1248</v>
      </c>
      <c r="F236" s="618">
        <v>200</v>
      </c>
      <c r="G236" s="489" t="s">
        <v>1249</v>
      </c>
      <c r="H236" s="490">
        <v>500</v>
      </c>
      <c r="I236" s="512"/>
      <c r="J236" s="513" t="s">
        <v>682</v>
      </c>
      <c r="K236" s="450"/>
      <c r="L236" s="514"/>
    </row>
    <row r="237" spans="1:12" ht="26.25">
      <c r="A237" s="483">
        <v>11</v>
      </c>
      <c r="B237" s="484"/>
      <c r="C237" s="489" t="s">
        <v>1250</v>
      </c>
      <c r="D237" s="489" t="s">
        <v>1251</v>
      </c>
      <c r="E237" s="489" t="s">
        <v>1252</v>
      </c>
      <c r="F237" s="618">
        <v>200</v>
      </c>
      <c r="G237" s="489" t="s">
        <v>1249</v>
      </c>
      <c r="H237" s="490">
        <v>300</v>
      </c>
      <c r="I237" s="512"/>
      <c r="J237" s="513" t="s">
        <v>682</v>
      </c>
      <c r="K237" s="450"/>
      <c r="L237" s="514"/>
    </row>
    <row r="238" spans="1:12" ht="15">
      <c r="A238" s="483">
        <v>12</v>
      </c>
      <c r="B238" s="484"/>
      <c r="C238" s="489" t="s">
        <v>1253</v>
      </c>
      <c r="D238" s="489" t="s">
        <v>1261</v>
      </c>
      <c r="E238" s="489"/>
      <c r="F238" s="618">
        <v>300</v>
      </c>
      <c r="G238" s="489" t="s">
        <v>1265</v>
      </c>
      <c r="H238" s="490">
        <v>1000</v>
      </c>
      <c r="I238" s="512"/>
      <c r="J238" s="513" t="s">
        <v>682</v>
      </c>
      <c r="K238" s="450"/>
      <c r="L238" s="514"/>
    </row>
    <row r="239" spans="1:12" ht="26.25">
      <c r="A239" s="483">
        <v>13</v>
      </c>
      <c r="B239" s="484"/>
      <c r="C239" s="489" t="s">
        <v>1254</v>
      </c>
      <c r="D239" s="489" t="s">
        <v>1262</v>
      </c>
      <c r="E239" s="489" t="s">
        <v>1263</v>
      </c>
      <c r="F239" s="618">
        <v>500</v>
      </c>
      <c r="G239" s="489" t="s">
        <v>1266</v>
      </c>
      <c r="H239" s="490">
        <v>2300</v>
      </c>
      <c r="I239" s="512"/>
      <c r="J239" s="513" t="s">
        <v>682</v>
      </c>
      <c r="K239" s="450"/>
      <c r="L239" s="514"/>
    </row>
    <row r="240" spans="1:12" ht="39">
      <c r="A240" s="483">
        <v>14</v>
      </c>
      <c r="B240" s="484"/>
      <c r="C240" s="489" t="s">
        <v>1255</v>
      </c>
      <c r="D240" s="489" t="s">
        <v>1264</v>
      </c>
      <c r="E240" s="489" t="s">
        <v>1016</v>
      </c>
      <c r="F240" s="618">
        <v>2000</v>
      </c>
      <c r="G240" s="489" t="s">
        <v>1267</v>
      </c>
      <c r="H240" s="490">
        <v>15000</v>
      </c>
      <c r="I240" s="512"/>
      <c r="J240" s="513" t="s">
        <v>682</v>
      </c>
      <c r="K240" s="450" t="s">
        <v>682</v>
      </c>
      <c r="L240" s="514"/>
    </row>
    <row r="241" spans="1:12" ht="15">
      <c r="A241" s="483">
        <v>15</v>
      </c>
      <c r="B241" s="484"/>
      <c r="C241" s="489" t="s">
        <v>1256</v>
      </c>
      <c r="D241" s="489" t="s">
        <v>1271</v>
      </c>
      <c r="E241" s="489"/>
      <c r="F241" s="618">
        <v>500</v>
      </c>
      <c r="G241" s="489" t="s">
        <v>1268</v>
      </c>
      <c r="H241" s="490">
        <v>2000</v>
      </c>
      <c r="I241" s="512"/>
      <c r="J241" s="513" t="s">
        <v>682</v>
      </c>
      <c r="K241" s="450"/>
      <c r="L241" s="514"/>
    </row>
    <row r="242" spans="1:12" ht="26.25">
      <c r="A242" s="483">
        <v>16</v>
      </c>
      <c r="B242" s="484"/>
      <c r="C242" s="489" t="s">
        <v>1257</v>
      </c>
      <c r="D242" s="489" t="s">
        <v>1272</v>
      </c>
      <c r="E242" s="489" t="s">
        <v>1273</v>
      </c>
      <c r="F242" s="618">
        <v>300</v>
      </c>
      <c r="G242" s="489" t="s">
        <v>1269</v>
      </c>
      <c r="H242" s="490">
        <v>1000</v>
      </c>
      <c r="I242" s="512"/>
      <c r="J242" s="513" t="s">
        <v>682</v>
      </c>
      <c r="K242" s="450"/>
      <c r="L242" s="514"/>
    </row>
    <row r="243" spans="1:12" ht="26.25">
      <c r="A243" s="483">
        <v>17</v>
      </c>
      <c r="B243" s="484"/>
      <c r="C243" s="489" t="s">
        <v>1258</v>
      </c>
      <c r="D243" s="489" t="s">
        <v>1274</v>
      </c>
      <c r="E243" s="489" t="s">
        <v>1275</v>
      </c>
      <c r="F243" s="618">
        <v>300</v>
      </c>
      <c r="G243" s="489" t="s">
        <v>1270</v>
      </c>
      <c r="H243" s="490">
        <v>1500</v>
      </c>
      <c r="I243" s="512"/>
      <c r="J243" s="513" t="s">
        <v>682</v>
      </c>
      <c r="K243" s="450"/>
      <c r="L243" s="514"/>
    </row>
    <row r="244" spans="1:12" ht="26.25">
      <c r="A244" s="483">
        <v>18</v>
      </c>
      <c r="B244" s="484"/>
      <c r="C244" s="489" t="s">
        <v>1259</v>
      </c>
      <c r="D244" s="489" t="s">
        <v>1276</v>
      </c>
      <c r="E244" s="489" t="s">
        <v>1277</v>
      </c>
      <c r="F244" s="618">
        <v>300</v>
      </c>
      <c r="G244" s="489" t="s">
        <v>1265</v>
      </c>
      <c r="H244" s="490">
        <v>1000</v>
      </c>
      <c r="I244" s="512"/>
      <c r="J244" s="513" t="s">
        <v>682</v>
      </c>
      <c r="K244" s="450" t="s">
        <v>682</v>
      </c>
      <c r="L244" s="514">
        <f>H244</f>
        <v>1000</v>
      </c>
    </row>
    <row r="245" spans="1:12" ht="26.25">
      <c r="A245" s="483">
        <v>19</v>
      </c>
      <c r="B245" s="484"/>
      <c r="C245" s="489" t="s">
        <v>1260</v>
      </c>
      <c r="D245" s="489" t="s">
        <v>1274</v>
      </c>
      <c r="E245" s="489"/>
      <c r="F245" s="618">
        <v>200</v>
      </c>
      <c r="G245" s="489" t="s">
        <v>1278</v>
      </c>
      <c r="H245" s="490">
        <v>700</v>
      </c>
      <c r="I245" s="512"/>
      <c r="J245" s="513" t="s">
        <v>682</v>
      </c>
      <c r="K245" s="450" t="s">
        <v>682</v>
      </c>
      <c r="L245" s="514">
        <f>H246</f>
        <v>80000</v>
      </c>
    </row>
    <row r="246" spans="1:12" ht="15">
      <c r="A246" s="483">
        <v>20</v>
      </c>
      <c r="B246" s="484" t="s">
        <v>75</v>
      </c>
      <c r="C246" s="489"/>
      <c r="D246" s="489" t="s">
        <v>313</v>
      </c>
      <c r="E246" s="489" t="s">
        <v>314</v>
      </c>
      <c r="F246" s="618">
        <v>7000</v>
      </c>
      <c r="G246" s="489" t="s">
        <v>1279</v>
      </c>
      <c r="H246" s="490">
        <v>80000</v>
      </c>
      <c r="I246" s="512"/>
      <c r="J246" s="513" t="s">
        <v>682</v>
      </c>
      <c r="K246" s="450" t="s">
        <v>682</v>
      </c>
      <c r="L246" s="514"/>
    </row>
    <row r="247" spans="1:12" ht="26.25">
      <c r="A247" s="483">
        <v>21</v>
      </c>
      <c r="B247" s="484"/>
      <c r="C247" s="489" t="s">
        <v>1280</v>
      </c>
      <c r="D247" s="489" t="s">
        <v>1285</v>
      </c>
      <c r="E247" s="489" t="s">
        <v>1286</v>
      </c>
      <c r="F247" s="618">
        <v>200</v>
      </c>
      <c r="G247" s="489" t="s">
        <v>1265</v>
      </c>
      <c r="H247" s="490">
        <v>1000</v>
      </c>
      <c r="I247" s="512"/>
      <c r="J247" s="513" t="s">
        <v>682</v>
      </c>
      <c r="K247" s="450"/>
      <c r="L247" s="514"/>
    </row>
    <row r="248" spans="1:12" ht="39">
      <c r="A248" s="483">
        <v>22</v>
      </c>
      <c r="B248" s="484"/>
      <c r="C248" s="489" t="s">
        <v>1281</v>
      </c>
      <c r="D248" s="489" t="s">
        <v>1287</v>
      </c>
      <c r="E248" s="489" t="s">
        <v>1288</v>
      </c>
      <c r="F248" s="618">
        <v>1000</v>
      </c>
      <c r="G248" s="489" t="s">
        <v>1289</v>
      </c>
      <c r="H248" s="490">
        <v>3500</v>
      </c>
      <c r="I248" s="512"/>
      <c r="J248" s="513" t="s">
        <v>682</v>
      </c>
      <c r="K248" s="450"/>
      <c r="L248" s="514"/>
    </row>
    <row r="249" spans="1:12" ht="15">
      <c r="A249" s="483">
        <v>23</v>
      </c>
      <c r="B249" s="484"/>
      <c r="C249" s="489" t="s">
        <v>1282</v>
      </c>
      <c r="D249" s="489" t="s">
        <v>1290</v>
      </c>
      <c r="E249" s="489"/>
      <c r="F249" s="618">
        <v>200</v>
      </c>
      <c r="G249" s="489" t="s">
        <v>1294</v>
      </c>
      <c r="H249" s="490">
        <v>500</v>
      </c>
      <c r="I249" s="512"/>
      <c r="J249" s="513" t="s">
        <v>682</v>
      </c>
      <c r="K249" s="450"/>
      <c r="L249" s="514"/>
    </row>
    <row r="250" spans="1:12" ht="26.25">
      <c r="A250" s="483">
        <v>24</v>
      </c>
      <c r="B250" s="484"/>
      <c r="C250" s="489" t="s">
        <v>1283</v>
      </c>
      <c r="D250" s="489" t="s">
        <v>1291</v>
      </c>
      <c r="E250" s="489"/>
      <c r="F250" s="618">
        <v>300</v>
      </c>
      <c r="G250" s="489" t="s">
        <v>1295</v>
      </c>
      <c r="H250" s="490">
        <v>1000</v>
      </c>
      <c r="I250" s="512"/>
      <c r="J250" s="513" t="s">
        <v>682</v>
      </c>
      <c r="K250" s="450"/>
      <c r="L250" s="514"/>
    </row>
    <row r="251" spans="1:12" ht="26.25">
      <c r="A251" s="483">
        <v>25</v>
      </c>
      <c r="B251" s="484"/>
      <c r="C251" s="489" t="s">
        <v>1284</v>
      </c>
      <c r="D251" s="489" t="s">
        <v>1292</v>
      </c>
      <c r="E251" s="489" t="s">
        <v>1293</v>
      </c>
      <c r="F251" s="618">
        <v>300</v>
      </c>
      <c r="G251" s="489" t="s">
        <v>1296</v>
      </c>
      <c r="H251" s="490">
        <v>1500</v>
      </c>
      <c r="I251" s="512"/>
      <c r="J251" s="513" t="s">
        <v>682</v>
      </c>
      <c r="K251" s="450"/>
      <c r="L251" s="514"/>
    </row>
    <row r="252" spans="1:12" ht="39">
      <c r="A252" s="483">
        <v>26</v>
      </c>
      <c r="B252" s="484" t="s">
        <v>1298</v>
      </c>
      <c r="C252" s="489" t="s">
        <v>1297</v>
      </c>
      <c r="D252" s="489" t="s">
        <v>1299</v>
      </c>
      <c r="E252" s="489" t="s">
        <v>1300</v>
      </c>
      <c r="F252" s="618">
        <v>2000</v>
      </c>
      <c r="G252" s="489" t="s">
        <v>1312</v>
      </c>
      <c r="H252" s="490">
        <v>22000</v>
      </c>
      <c r="I252" s="512"/>
      <c r="J252" s="513" t="s">
        <v>682</v>
      </c>
      <c r="K252" s="450" t="s">
        <v>682</v>
      </c>
      <c r="L252" s="514"/>
    </row>
    <row r="253" spans="1:12" ht="26.25">
      <c r="A253" s="483">
        <v>27</v>
      </c>
      <c r="B253" s="484"/>
      <c r="C253" s="489" t="s">
        <v>1301</v>
      </c>
      <c r="D253" s="489" t="s">
        <v>1307</v>
      </c>
      <c r="E253" s="489"/>
      <c r="F253" s="618">
        <v>300</v>
      </c>
      <c r="G253" s="489" t="s">
        <v>1313</v>
      </c>
      <c r="H253" s="490">
        <v>1500</v>
      </c>
      <c r="I253" s="512"/>
      <c r="J253" s="513" t="s">
        <v>682</v>
      </c>
      <c r="K253" s="450"/>
      <c r="L253" s="514"/>
    </row>
    <row r="254" spans="1:12" ht="26.25">
      <c r="A254" s="483">
        <v>28</v>
      </c>
      <c r="B254" s="484"/>
      <c r="C254" s="489" t="s">
        <v>1302</v>
      </c>
      <c r="D254" s="489" t="s">
        <v>1307</v>
      </c>
      <c r="E254" s="489"/>
      <c r="F254" s="618">
        <v>500</v>
      </c>
      <c r="G254" s="489" t="s">
        <v>1314</v>
      </c>
      <c r="H254" s="490">
        <v>2500</v>
      </c>
      <c r="I254" s="512"/>
      <c r="J254" s="513" t="s">
        <v>682</v>
      </c>
      <c r="K254" s="450"/>
      <c r="L254" s="514"/>
    </row>
    <row r="255" spans="1:12" ht="26.25">
      <c r="A255" s="483">
        <v>29</v>
      </c>
      <c r="B255" s="484"/>
      <c r="C255" s="489" t="s">
        <v>1303</v>
      </c>
      <c r="D255" s="489" t="s">
        <v>1307</v>
      </c>
      <c r="E255" s="489"/>
      <c r="F255" s="618">
        <v>200</v>
      </c>
      <c r="G255" s="489" t="s">
        <v>1315</v>
      </c>
      <c r="H255" s="490">
        <v>500</v>
      </c>
      <c r="I255" s="512"/>
      <c r="J255" s="513" t="s">
        <v>682</v>
      </c>
      <c r="K255" s="450"/>
      <c r="L255" s="514"/>
    </row>
    <row r="256" spans="1:12" ht="26.25">
      <c r="A256" s="483">
        <v>30</v>
      </c>
      <c r="B256" s="484"/>
      <c r="C256" s="489" t="s">
        <v>1304</v>
      </c>
      <c r="D256" s="489" t="s">
        <v>1308</v>
      </c>
      <c r="E256" s="489" t="s">
        <v>1309</v>
      </c>
      <c r="F256" s="618">
        <v>300</v>
      </c>
      <c r="G256" s="489" t="s">
        <v>1316</v>
      </c>
      <c r="H256" s="490">
        <v>1500</v>
      </c>
      <c r="I256" s="512"/>
      <c r="J256" s="513" t="s">
        <v>682</v>
      </c>
      <c r="K256" s="450"/>
      <c r="L256" s="514"/>
    </row>
    <row r="257" spans="1:12" ht="15">
      <c r="A257" s="483">
        <v>31</v>
      </c>
      <c r="B257" s="484"/>
      <c r="C257" s="489" t="s">
        <v>1305</v>
      </c>
      <c r="D257" s="489" t="s">
        <v>1310</v>
      </c>
      <c r="E257" s="489"/>
      <c r="F257" s="618">
        <v>300</v>
      </c>
      <c r="G257" s="489" t="s">
        <v>1317</v>
      </c>
      <c r="H257" s="490">
        <v>800</v>
      </c>
      <c r="I257" s="512"/>
      <c r="J257" s="513" t="s">
        <v>682</v>
      </c>
      <c r="K257" s="450"/>
      <c r="L257" s="514"/>
    </row>
    <row r="258" spans="1:12" ht="15">
      <c r="A258" s="483">
        <v>32</v>
      </c>
      <c r="B258" s="484"/>
      <c r="C258" s="489" t="s">
        <v>1306</v>
      </c>
      <c r="D258" s="489" t="s">
        <v>1308</v>
      </c>
      <c r="E258" s="489" t="s">
        <v>1311</v>
      </c>
      <c r="F258" s="618">
        <v>200</v>
      </c>
      <c r="G258" s="489" t="s">
        <v>1318</v>
      </c>
      <c r="H258" s="490">
        <v>500</v>
      </c>
      <c r="I258" s="512"/>
      <c r="J258" s="513" t="s">
        <v>682</v>
      </c>
      <c r="K258" s="450"/>
      <c r="L258" s="514"/>
    </row>
    <row r="259" spans="1:12" ht="26.25">
      <c r="A259" s="483">
        <v>33</v>
      </c>
      <c r="B259" s="484"/>
      <c r="C259" s="489" t="s">
        <v>1319</v>
      </c>
      <c r="D259" s="489" t="s">
        <v>1324</v>
      </c>
      <c r="E259" s="489" t="s">
        <v>1325</v>
      </c>
      <c r="F259" s="618">
        <v>300</v>
      </c>
      <c r="G259" s="489" t="s">
        <v>1334</v>
      </c>
      <c r="H259" s="490">
        <v>1000</v>
      </c>
      <c r="I259" s="512"/>
      <c r="J259" s="513" t="s">
        <v>682</v>
      </c>
      <c r="K259" s="450"/>
      <c r="L259" s="514"/>
    </row>
    <row r="260" spans="1:12" ht="26.25">
      <c r="A260" s="483">
        <v>34</v>
      </c>
      <c r="B260" s="484"/>
      <c r="C260" s="489" t="s">
        <v>1320</v>
      </c>
      <c r="D260" s="489" t="s">
        <v>1327</v>
      </c>
      <c r="E260" s="489" t="s">
        <v>1326</v>
      </c>
      <c r="F260" s="618">
        <v>300</v>
      </c>
      <c r="G260" s="489" t="s">
        <v>1334</v>
      </c>
      <c r="H260" s="490">
        <v>1000</v>
      </c>
      <c r="I260" s="512"/>
      <c r="J260" s="513" t="s">
        <v>682</v>
      </c>
      <c r="K260" s="450"/>
      <c r="L260" s="514"/>
    </row>
    <row r="261" spans="1:12" ht="26.25">
      <c r="A261" s="483">
        <v>35</v>
      </c>
      <c r="B261" s="484"/>
      <c r="C261" s="489" t="s">
        <v>1321</v>
      </c>
      <c r="D261" s="489" t="s">
        <v>1328</v>
      </c>
      <c r="E261" s="489" t="s">
        <v>1329</v>
      </c>
      <c r="F261" s="618"/>
      <c r="G261" s="489" t="s">
        <v>1335</v>
      </c>
      <c r="H261" s="490">
        <v>800</v>
      </c>
      <c r="I261" s="512"/>
      <c r="J261" s="513" t="s">
        <v>682</v>
      </c>
      <c r="K261" s="450"/>
      <c r="L261" s="514"/>
    </row>
    <row r="262" spans="1:12" ht="15">
      <c r="A262" s="483">
        <v>36</v>
      </c>
      <c r="B262" s="484"/>
      <c r="C262" s="489" t="s">
        <v>1322</v>
      </c>
      <c r="D262" s="489" t="s">
        <v>1330</v>
      </c>
      <c r="E262" s="489" t="s">
        <v>1331</v>
      </c>
      <c r="F262" s="618">
        <v>300</v>
      </c>
      <c r="G262" s="489" t="s">
        <v>1336</v>
      </c>
      <c r="H262" s="490">
        <v>1000</v>
      </c>
      <c r="I262" s="512"/>
      <c r="J262" s="513" t="s">
        <v>682</v>
      </c>
      <c r="K262" s="450"/>
      <c r="L262" s="514"/>
    </row>
    <row r="263" spans="1:12" ht="26.25">
      <c r="A263" s="483">
        <v>37</v>
      </c>
      <c r="B263" s="484"/>
      <c r="C263" s="489" t="s">
        <v>1323</v>
      </c>
      <c r="D263" s="489" t="s">
        <v>1332</v>
      </c>
      <c r="E263" s="489" t="s">
        <v>1333</v>
      </c>
      <c r="F263" s="618">
        <v>300</v>
      </c>
      <c r="G263" s="489" t="s">
        <v>1296</v>
      </c>
      <c r="H263" s="490">
        <v>1500</v>
      </c>
      <c r="I263" s="512"/>
      <c r="J263" s="513" t="s">
        <v>682</v>
      </c>
      <c r="K263" s="450"/>
      <c r="L263" s="514"/>
    </row>
    <row r="264" spans="1:12" ht="26.25">
      <c r="A264" s="483">
        <v>38</v>
      </c>
      <c r="B264" s="484"/>
      <c r="C264" s="489" t="s">
        <v>1320</v>
      </c>
      <c r="D264" s="489" t="s">
        <v>1339</v>
      </c>
      <c r="E264" s="489"/>
      <c r="F264" s="618">
        <v>300</v>
      </c>
      <c r="G264" s="489" t="s">
        <v>1265</v>
      </c>
      <c r="H264" s="490">
        <v>1000</v>
      </c>
      <c r="I264" s="512"/>
      <c r="J264" s="513" t="s">
        <v>682</v>
      </c>
      <c r="K264" s="450"/>
      <c r="L264" s="514"/>
    </row>
    <row r="265" spans="1:12" ht="26.25">
      <c r="A265" s="483">
        <v>39</v>
      </c>
      <c r="B265" s="484"/>
      <c r="C265" s="489" t="s">
        <v>276</v>
      </c>
      <c r="D265" s="489" t="s">
        <v>1340</v>
      </c>
      <c r="E265" s="489" t="s">
        <v>1347</v>
      </c>
      <c r="F265" s="618">
        <v>300</v>
      </c>
      <c r="G265" s="489" t="s">
        <v>1344</v>
      </c>
      <c r="H265" s="490">
        <v>1500</v>
      </c>
      <c r="I265" s="512"/>
      <c r="J265" s="513" t="s">
        <v>682</v>
      </c>
      <c r="K265" s="450" t="s">
        <v>682</v>
      </c>
      <c r="L265" s="514"/>
    </row>
    <row r="266" spans="1:12" ht="26.25">
      <c r="A266" s="483">
        <v>40</v>
      </c>
      <c r="B266" s="484"/>
      <c r="C266" s="489" t="s">
        <v>1337</v>
      </c>
      <c r="D266" s="489" t="s">
        <v>1341</v>
      </c>
      <c r="E266" s="489" t="s">
        <v>1348</v>
      </c>
      <c r="F266" s="618">
        <v>300</v>
      </c>
      <c r="G266" s="489" t="s">
        <v>1345</v>
      </c>
      <c r="H266" s="490">
        <v>1000</v>
      </c>
      <c r="I266" s="512"/>
      <c r="J266" s="513" t="s">
        <v>682</v>
      </c>
      <c r="K266" s="450"/>
      <c r="L266" s="514"/>
    </row>
    <row r="267" spans="1:12" ht="51.75">
      <c r="A267" s="483">
        <v>41</v>
      </c>
      <c r="B267" s="484" t="s">
        <v>328</v>
      </c>
      <c r="C267" s="489" t="s">
        <v>329</v>
      </c>
      <c r="D267" s="489" t="s">
        <v>1342</v>
      </c>
      <c r="E267" s="489" t="s">
        <v>1349</v>
      </c>
      <c r="F267" s="618">
        <v>2000</v>
      </c>
      <c r="G267" s="489" t="s">
        <v>1346</v>
      </c>
      <c r="H267" s="490">
        <v>125000</v>
      </c>
      <c r="I267" s="512"/>
      <c r="J267" s="513" t="s">
        <v>682</v>
      </c>
      <c r="K267" s="450" t="s">
        <v>682</v>
      </c>
      <c r="L267" s="514"/>
    </row>
    <row r="268" spans="1:12" ht="26.25">
      <c r="A268" s="483">
        <v>42</v>
      </c>
      <c r="B268" s="484"/>
      <c r="C268" s="489" t="s">
        <v>1338</v>
      </c>
      <c r="D268" s="489" t="s">
        <v>1343</v>
      </c>
      <c r="E268" s="489" t="s">
        <v>1350</v>
      </c>
      <c r="F268" s="618">
        <v>300</v>
      </c>
      <c r="G268" s="489" t="s">
        <v>1365</v>
      </c>
      <c r="H268" s="490">
        <v>800</v>
      </c>
      <c r="I268" s="512"/>
      <c r="J268" s="513" t="s">
        <v>682</v>
      </c>
      <c r="K268" s="450"/>
      <c r="L268" s="514"/>
    </row>
    <row r="269" spans="1:12" ht="15">
      <c r="A269" s="483">
        <v>43</v>
      </c>
      <c r="B269" s="484" t="s">
        <v>1352</v>
      </c>
      <c r="C269" s="489" t="s">
        <v>1351</v>
      </c>
      <c r="D269" s="489" t="s">
        <v>1360</v>
      </c>
      <c r="E269" s="489"/>
      <c r="F269" s="618">
        <v>200</v>
      </c>
      <c r="G269" s="489" t="s">
        <v>1369</v>
      </c>
      <c r="H269" s="490">
        <v>300</v>
      </c>
      <c r="I269" s="512"/>
      <c r="J269" s="513" t="s">
        <v>682</v>
      </c>
      <c r="K269" s="450"/>
      <c r="L269" s="514"/>
    </row>
    <row r="270" spans="1:12" ht="26.25">
      <c r="A270" s="483">
        <v>44</v>
      </c>
      <c r="B270" s="484"/>
      <c r="C270" s="489" t="s">
        <v>1353</v>
      </c>
      <c r="D270" s="489" t="s">
        <v>1361</v>
      </c>
      <c r="E270" s="489"/>
      <c r="F270" s="618">
        <v>350</v>
      </c>
      <c r="G270" s="489" t="s">
        <v>1370</v>
      </c>
      <c r="H270" s="490">
        <v>2500</v>
      </c>
      <c r="I270" s="512"/>
      <c r="J270" s="513" t="s">
        <v>682</v>
      </c>
      <c r="K270" s="450"/>
      <c r="L270" s="514"/>
    </row>
    <row r="271" spans="1:12" ht="26.25">
      <c r="A271" s="483">
        <v>45</v>
      </c>
      <c r="B271" s="484"/>
      <c r="C271" s="489" t="s">
        <v>1354</v>
      </c>
      <c r="D271" s="489" t="s">
        <v>1362</v>
      </c>
      <c r="E271" s="489"/>
      <c r="F271" s="618">
        <v>300</v>
      </c>
      <c r="G271" s="489" t="s">
        <v>1365</v>
      </c>
      <c r="H271" s="490">
        <v>800</v>
      </c>
      <c r="I271" s="512"/>
      <c r="J271" s="513" t="s">
        <v>682</v>
      </c>
      <c r="K271" s="450"/>
      <c r="L271" s="514"/>
    </row>
    <row r="272" spans="1:12" ht="39">
      <c r="A272" s="483">
        <v>46</v>
      </c>
      <c r="B272" s="484"/>
      <c r="C272" s="489" t="s">
        <v>1355</v>
      </c>
      <c r="D272" s="489" t="s">
        <v>1363</v>
      </c>
      <c r="E272" s="489"/>
      <c r="F272" s="618">
        <v>500</v>
      </c>
      <c r="G272" s="489" t="s">
        <v>1366</v>
      </c>
      <c r="H272" s="490">
        <v>1700</v>
      </c>
      <c r="I272" s="512"/>
      <c r="J272" s="513" t="s">
        <v>682</v>
      </c>
      <c r="K272" s="450"/>
      <c r="L272" s="514"/>
    </row>
    <row r="273" spans="1:12" ht="26.25">
      <c r="A273" s="483">
        <v>47</v>
      </c>
      <c r="B273" s="484"/>
      <c r="C273" s="489" t="s">
        <v>1356</v>
      </c>
      <c r="D273" s="489" t="s">
        <v>1363</v>
      </c>
      <c r="E273" s="489"/>
      <c r="F273" s="618">
        <v>300</v>
      </c>
      <c r="G273" s="489" t="s">
        <v>1365</v>
      </c>
      <c r="H273" s="490">
        <v>800</v>
      </c>
      <c r="I273" s="512"/>
      <c r="J273" s="513" t="s">
        <v>682</v>
      </c>
      <c r="K273" s="450"/>
      <c r="L273" s="514"/>
    </row>
    <row r="274" spans="1:12" ht="26.25">
      <c r="A274" s="483">
        <v>48</v>
      </c>
      <c r="B274" s="484"/>
      <c r="C274" s="489" t="s">
        <v>1357</v>
      </c>
      <c r="D274" s="489" t="s">
        <v>1363</v>
      </c>
      <c r="E274" s="489"/>
      <c r="F274" s="618">
        <v>300</v>
      </c>
      <c r="G274" s="489" t="s">
        <v>1365</v>
      </c>
      <c r="H274" s="490">
        <v>800</v>
      </c>
      <c r="I274" s="512"/>
      <c r="J274" s="513" t="s">
        <v>682</v>
      </c>
      <c r="K274" s="450"/>
      <c r="L274" s="514"/>
    </row>
    <row r="275" spans="1:12" ht="26.25">
      <c r="A275" s="483">
        <v>49</v>
      </c>
      <c r="B275" s="484"/>
      <c r="C275" s="489" t="s">
        <v>1358</v>
      </c>
      <c r="D275" s="489" t="s">
        <v>1363</v>
      </c>
      <c r="E275" s="489"/>
      <c r="F275" s="618">
        <v>300</v>
      </c>
      <c r="G275" s="489" t="s">
        <v>1367</v>
      </c>
      <c r="H275" s="490">
        <v>700</v>
      </c>
      <c r="I275" s="512"/>
      <c r="J275" s="513" t="s">
        <v>682</v>
      </c>
      <c r="K275" s="450"/>
      <c r="L275" s="514"/>
    </row>
    <row r="276" spans="1:12" ht="26.25">
      <c r="A276" s="483">
        <v>50</v>
      </c>
      <c r="B276" s="484"/>
      <c r="C276" s="489" t="s">
        <v>1359</v>
      </c>
      <c r="D276" s="489" t="s">
        <v>1364</v>
      </c>
      <c r="E276" s="489"/>
      <c r="F276" s="618">
        <v>300</v>
      </c>
      <c r="G276" s="489" t="s">
        <v>1368</v>
      </c>
      <c r="H276" s="490">
        <v>900</v>
      </c>
      <c r="I276" s="512"/>
      <c r="J276" s="513" t="s">
        <v>682</v>
      </c>
      <c r="K276" s="450"/>
      <c r="L276" s="514"/>
    </row>
    <row r="277" spans="1:12" ht="15">
      <c r="A277" s="483">
        <v>51</v>
      </c>
      <c r="B277" s="484"/>
      <c r="C277" s="489" t="s">
        <v>1371</v>
      </c>
      <c r="D277" s="489" t="s">
        <v>1372</v>
      </c>
      <c r="E277" s="489"/>
      <c r="F277" s="618">
        <v>300</v>
      </c>
      <c r="G277" s="489" t="s">
        <v>1387</v>
      </c>
      <c r="H277" s="490">
        <v>1000</v>
      </c>
      <c r="I277" s="512"/>
      <c r="J277" s="513" t="s">
        <v>682</v>
      </c>
      <c r="K277" s="450"/>
      <c r="L277" s="514"/>
    </row>
    <row r="278" spans="1:12" ht="26.25">
      <c r="A278" s="483">
        <v>52</v>
      </c>
      <c r="B278" s="484"/>
      <c r="C278" s="489" t="s">
        <v>1373</v>
      </c>
      <c r="D278" s="489" t="s">
        <v>1374</v>
      </c>
      <c r="E278" s="489"/>
      <c r="F278" s="618">
        <v>300</v>
      </c>
      <c r="G278" s="489" t="s">
        <v>1388</v>
      </c>
      <c r="H278" s="490">
        <v>1500</v>
      </c>
      <c r="I278" s="512"/>
      <c r="J278" s="513" t="s">
        <v>682</v>
      </c>
      <c r="K278" s="450"/>
      <c r="L278" s="514"/>
    </row>
    <row r="279" spans="1:12" ht="26.25">
      <c r="A279" s="483">
        <v>53</v>
      </c>
      <c r="B279" s="484"/>
      <c r="C279" s="489" t="s">
        <v>1375</v>
      </c>
      <c r="D279" s="489" t="s">
        <v>1374</v>
      </c>
      <c r="E279" s="489"/>
      <c r="F279" s="618">
        <v>300</v>
      </c>
      <c r="G279" s="489" t="s">
        <v>1389</v>
      </c>
      <c r="H279" s="490">
        <v>1300</v>
      </c>
      <c r="I279" s="512"/>
      <c r="J279" s="513" t="s">
        <v>682</v>
      </c>
      <c r="K279" s="450"/>
      <c r="L279" s="514"/>
    </row>
    <row r="280" spans="1:12" ht="26.25">
      <c r="A280" s="483">
        <v>54</v>
      </c>
      <c r="B280" s="484"/>
      <c r="C280" s="489" t="s">
        <v>1376</v>
      </c>
      <c r="D280" s="489" t="s">
        <v>1374</v>
      </c>
      <c r="E280" s="489"/>
      <c r="F280" s="618">
        <v>400</v>
      </c>
      <c r="G280" s="489" t="s">
        <v>1390</v>
      </c>
      <c r="H280" s="490">
        <v>700</v>
      </c>
      <c r="I280" s="512"/>
      <c r="J280" s="513" t="s">
        <v>682</v>
      </c>
      <c r="K280" s="450"/>
      <c r="L280" s="514"/>
    </row>
    <row r="281" spans="1:12" ht="26.25">
      <c r="A281" s="483">
        <v>55</v>
      </c>
      <c r="B281" s="484"/>
      <c r="C281" s="489" t="s">
        <v>1377</v>
      </c>
      <c r="D281" s="489" t="s">
        <v>1378</v>
      </c>
      <c r="E281" s="489"/>
      <c r="F281" s="618">
        <v>300</v>
      </c>
      <c r="G281" s="489" t="s">
        <v>1391</v>
      </c>
      <c r="H281" s="490">
        <v>1300</v>
      </c>
      <c r="I281" s="512"/>
      <c r="J281" s="513" t="s">
        <v>682</v>
      </c>
      <c r="K281" s="450"/>
      <c r="L281" s="514"/>
    </row>
    <row r="282" spans="1:12" ht="26.25">
      <c r="A282" s="483">
        <v>56</v>
      </c>
      <c r="B282" s="484"/>
      <c r="C282" s="489" t="s">
        <v>1379</v>
      </c>
      <c r="D282" s="489" t="s">
        <v>1378</v>
      </c>
      <c r="E282" s="489"/>
      <c r="F282" s="618">
        <v>300</v>
      </c>
      <c r="G282" s="489" t="s">
        <v>1392</v>
      </c>
      <c r="H282" s="490">
        <v>1500</v>
      </c>
      <c r="I282" s="512"/>
      <c r="J282" s="513" t="s">
        <v>682</v>
      </c>
      <c r="K282" s="450"/>
      <c r="L282" s="514"/>
    </row>
    <row r="283" spans="1:12" ht="15">
      <c r="A283" s="483">
        <v>57</v>
      </c>
      <c r="B283" s="484" t="s">
        <v>1380</v>
      </c>
      <c r="C283" s="489" t="s">
        <v>217</v>
      </c>
      <c r="D283" s="489" t="s">
        <v>1395</v>
      </c>
      <c r="E283" s="489"/>
      <c r="F283" s="618">
        <v>300</v>
      </c>
      <c r="G283" s="489" t="s">
        <v>1393</v>
      </c>
      <c r="H283" s="490">
        <v>1000</v>
      </c>
      <c r="I283" s="512"/>
      <c r="J283" s="513" t="s">
        <v>682</v>
      </c>
      <c r="K283" s="450"/>
      <c r="L283" s="514"/>
    </row>
    <row r="284" spans="1:12" ht="15">
      <c r="A284" s="483">
        <v>58</v>
      </c>
      <c r="B284" s="484" t="s">
        <v>1382</v>
      </c>
      <c r="C284" s="489" t="s">
        <v>1381</v>
      </c>
      <c r="D284" s="489" t="s">
        <v>1395</v>
      </c>
      <c r="E284" s="489"/>
      <c r="F284" s="618">
        <v>300</v>
      </c>
      <c r="G284" s="489" t="s">
        <v>1408</v>
      </c>
      <c r="H284" s="490">
        <v>1500</v>
      </c>
      <c r="I284" s="512"/>
      <c r="J284" s="513" t="s">
        <v>682</v>
      </c>
      <c r="K284" s="450"/>
      <c r="L284" s="514"/>
    </row>
    <row r="285" spans="1:12" ht="15">
      <c r="A285" s="483">
        <v>59</v>
      </c>
      <c r="B285" s="484"/>
      <c r="C285" s="489" t="s">
        <v>1383</v>
      </c>
      <c r="D285" s="489" t="s">
        <v>1384</v>
      </c>
      <c r="E285" s="489"/>
      <c r="F285" s="618">
        <v>300</v>
      </c>
      <c r="G285" s="489" t="s">
        <v>1393</v>
      </c>
      <c r="H285" s="490">
        <v>1000</v>
      </c>
      <c r="I285" s="512"/>
      <c r="J285" s="513" t="s">
        <v>682</v>
      </c>
      <c r="K285" s="450"/>
      <c r="L285" s="514"/>
    </row>
    <row r="286" spans="1:12" ht="39">
      <c r="A286" s="483">
        <v>60</v>
      </c>
      <c r="B286" s="484"/>
      <c r="C286" s="489" t="s">
        <v>1385</v>
      </c>
      <c r="D286" s="489" t="s">
        <v>1386</v>
      </c>
      <c r="E286" s="489"/>
      <c r="F286" s="618">
        <v>300</v>
      </c>
      <c r="G286" s="489" t="s">
        <v>1394</v>
      </c>
      <c r="H286" s="490">
        <v>1200</v>
      </c>
      <c r="I286" s="512"/>
      <c r="J286" s="513" t="s">
        <v>682</v>
      </c>
      <c r="K286" s="450"/>
      <c r="L286" s="514"/>
    </row>
    <row r="287" spans="1:12" ht="26.25">
      <c r="A287" s="483">
        <v>61</v>
      </c>
      <c r="B287" s="484"/>
      <c r="C287" s="489" t="s">
        <v>1396</v>
      </c>
      <c r="D287" s="489" t="s">
        <v>1402</v>
      </c>
      <c r="E287" s="489"/>
      <c r="F287" s="618">
        <v>300</v>
      </c>
      <c r="G287" s="489" t="s">
        <v>1405</v>
      </c>
      <c r="H287" s="490">
        <v>800</v>
      </c>
      <c r="I287" s="512"/>
      <c r="J287" s="513" t="s">
        <v>682</v>
      </c>
      <c r="K287" s="450"/>
      <c r="L287" s="514"/>
    </row>
    <row r="288" spans="1:12" ht="26.25">
      <c r="A288" s="483">
        <v>62</v>
      </c>
      <c r="B288" s="484"/>
      <c r="C288" s="489" t="s">
        <v>1397</v>
      </c>
      <c r="D288" s="489" t="s">
        <v>1403</v>
      </c>
      <c r="E288" s="489"/>
      <c r="F288" s="618">
        <v>300</v>
      </c>
      <c r="G288" s="489" t="s">
        <v>1295</v>
      </c>
      <c r="H288" s="490">
        <v>1000</v>
      </c>
      <c r="I288" s="512"/>
      <c r="J288" s="513" t="s">
        <v>682</v>
      </c>
      <c r="K288" s="450"/>
      <c r="L288" s="514"/>
    </row>
    <row r="289" spans="1:12" ht="26.25">
      <c r="A289" s="483">
        <v>63</v>
      </c>
      <c r="B289" s="484"/>
      <c r="C289" s="489" t="s">
        <v>1398</v>
      </c>
      <c r="D289" s="489" t="s">
        <v>1403</v>
      </c>
      <c r="E289" s="489"/>
      <c r="F289" s="618">
        <v>300</v>
      </c>
      <c r="G289" s="489" t="s">
        <v>1295</v>
      </c>
      <c r="H289" s="490">
        <v>1000</v>
      </c>
      <c r="I289" s="512"/>
      <c r="J289" s="513" t="s">
        <v>682</v>
      </c>
      <c r="K289" s="450"/>
      <c r="L289" s="514"/>
    </row>
    <row r="290" spans="1:12" ht="26.25">
      <c r="A290" s="483">
        <v>64</v>
      </c>
      <c r="B290" s="484"/>
      <c r="C290" s="489" t="s">
        <v>1399</v>
      </c>
      <c r="D290" s="489" t="s">
        <v>1403</v>
      </c>
      <c r="E290" s="489"/>
      <c r="F290" s="618">
        <v>300</v>
      </c>
      <c r="G290" s="489" t="s">
        <v>1295</v>
      </c>
      <c r="H290" s="490">
        <v>1000</v>
      </c>
      <c r="I290" s="512"/>
      <c r="J290" s="513" t="s">
        <v>682</v>
      </c>
      <c r="K290" s="450"/>
      <c r="L290" s="514"/>
    </row>
    <row r="291" spans="1:12" ht="39">
      <c r="A291" s="483">
        <v>65</v>
      </c>
      <c r="B291" s="484"/>
      <c r="C291" s="489" t="s">
        <v>1400</v>
      </c>
      <c r="D291" s="489" t="s">
        <v>1404</v>
      </c>
      <c r="E291" s="489"/>
      <c r="F291" s="618">
        <v>300</v>
      </c>
      <c r="G291" s="489" t="s">
        <v>1406</v>
      </c>
      <c r="H291" s="490">
        <v>1950</v>
      </c>
      <c r="I291" s="512"/>
      <c r="J291" s="513" t="s">
        <v>682</v>
      </c>
      <c r="K291" s="450"/>
      <c r="L291" s="514"/>
    </row>
    <row r="292" spans="1:12" ht="39">
      <c r="A292" s="483">
        <v>66</v>
      </c>
      <c r="B292" s="484"/>
      <c r="C292" s="489" t="s">
        <v>1401</v>
      </c>
      <c r="D292" s="489" t="s">
        <v>1404</v>
      </c>
      <c r="E292" s="489"/>
      <c r="F292" s="618">
        <v>300</v>
      </c>
      <c r="G292" s="489" t="s">
        <v>1407</v>
      </c>
      <c r="H292" s="490">
        <v>1600</v>
      </c>
      <c r="I292" s="512"/>
      <c r="J292" s="513" t="s">
        <v>682</v>
      </c>
      <c r="K292" s="450"/>
      <c r="L292" s="514"/>
    </row>
    <row r="293" spans="1:12" s="523" customFormat="1" ht="14.25">
      <c r="A293" s="479" t="s">
        <v>499</v>
      </c>
      <c r="B293" s="518" t="s">
        <v>643</v>
      </c>
      <c r="C293" s="519"/>
      <c r="D293" s="519"/>
      <c r="E293" s="519"/>
      <c r="F293" s="606">
        <f>SUM(F294:F307)</f>
        <v>32100</v>
      </c>
      <c r="G293" s="519"/>
      <c r="H293" s="520">
        <f>SUM(H294:H307)</f>
        <v>575000</v>
      </c>
      <c r="I293" s="521">
        <f>COUNTIF(I294:I307,"x")</f>
        <v>8</v>
      </c>
      <c r="J293" s="522">
        <f>COUNTIF(J294:J307,"x")</f>
        <v>5</v>
      </c>
      <c r="K293" s="448">
        <f>COUNTIF(K294:K307,"x")</f>
        <v>2</v>
      </c>
      <c r="L293" s="453">
        <f>SUM(L294:L298)</f>
        <v>450000</v>
      </c>
    </row>
    <row r="294" spans="1:12" ht="26.25">
      <c r="A294" s="483">
        <v>1</v>
      </c>
      <c r="B294" s="484" t="s">
        <v>1053</v>
      </c>
      <c r="C294" s="489" t="s">
        <v>646</v>
      </c>
      <c r="D294" s="489" t="s">
        <v>647</v>
      </c>
      <c r="E294" s="489" t="s">
        <v>1594</v>
      </c>
      <c r="F294" s="618">
        <v>12000</v>
      </c>
      <c r="G294" s="489" t="s">
        <v>710</v>
      </c>
      <c r="H294" s="490">
        <v>450000</v>
      </c>
      <c r="I294" s="512"/>
      <c r="J294" s="513" t="s">
        <v>682</v>
      </c>
      <c r="K294" s="450" t="s">
        <v>682</v>
      </c>
      <c r="L294" s="514">
        <f>H294</f>
        <v>450000</v>
      </c>
    </row>
    <row r="295" spans="1:12" ht="25.5">
      <c r="A295" s="509">
        <v>2</v>
      </c>
      <c r="B295" s="484" t="s">
        <v>1413</v>
      </c>
      <c r="C295" s="489" t="s">
        <v>1409</v>
      </c>
      <c r="D295" s="489" t="s">
        <v>1410</v>
      </c>
      <c r="E295" s="489" t="s">
        <v>1411</v>
      </c>
      <c r="F295" s="618">
        <v>1000</v>
      </c>
      <c r="G295" s="489" t="s">
        <v>1412</v>
      </c>
      <c r="H295" s="490">
        <v>4000</v>
      </c>
      <c r="I295" s="512" t="s">
        <v>682</v>
      </c>
      <c r="J295" s="513"/>
      <c r="K295" s="450"/>
      <c r="L295" s="451"/>
    </row>
    <row r="296" spans="1:12" ht="64.5">
      <c r="A296" s="483">
        <v>3</v>
      </c>
      <c r="B296" s="484" t="s">
        <v>1414</v>
      </c>
      <c r="C296" s="484" t="s">
        <v>1415</v>
      </c>
      <c r="D296" s="484" t="s">
        <v>1416</v>
      </c>
      <c r="E296" s="489" t="s">
        <v>1595</v>
      </c>
      <c r="F296" s="618">
        <v>2500</v>
      </c>
      <c r="G296" s="489" t="s">
        <v>1417</v>
      </c>
      <c r="H296" s="490">
        <v>7000</v>
      </c>
      <c r="I296" s="512"/>
      <c r="J296" s="513" t="s">
        <v>682</v>
      </c>
      <c r="K296" s="450"/>
      <c r="L296" s="451"/>
    </row>
    <row r="297" spans="1:12" ht="26.25">
      <c r="A297" s="509">
        <v>4</v>
      </c>
      <c r="B297" s="484" t="s">
        <v>667</v>
      </c>
      <c r="C297" s="489" t="s">
        <v>644</v>
      </c>
      <c r="D297" s="489" t="s">
        <v>1422</v>
      </c>
      <c r="E297" s="489" t="s">
        <v>1425</v>
      </c>
      <c r="F297" s="618">
        <v>5000</v>
      </c>
      <c r="G297" s="489" t="s">
        <v>1428</v>
      </c>
      <c r="H297" s="490">
        <v>45000</v>
      </c>
      <c r="I297" s="512"/>
      <c r="J297" s="513" t="s">
        <v>682</v>
      </c>
      <c r="K297" s="450"/>
      <c r="L297" s="451"/>
    </row>
    <row r="298" spans="1:12" ht="15">
      <c r="A298" s="483">
        <v>5</v>
      </c>
      <c r="B298" s="484"/>
      <c r="C298" s="489" t="s">
        <v>1418</v>
      </c>
      <c r="D298" s="489" t="s">
        <v>1423</v>
      </c>
      <c r="E298" s="489" t="s">
        <v>1426</v>
      </c>
      <c r="F298" s="618">
        <v>5000</v>
      </c>
      <c r="G298" s="489" t="s">
        <v>543</v>
      </c>
      <c r="H298" s="490">
        <v>35000</v>
      </c>
      <c r="I298" s="512" t="s">
        <v>682</v>
      </c>
      <c r="J298" s="513"/>
      <c r="K298" s="450"/>
      <c r="L298" s="451"/>
    </row>
    <row r="299" spans="1:12" ht="15">
      <c r="A299" s="509">
        <v>6</v>
      </c>
      <c r="B299" s="484"/>
      <c r="C299" s="489" t="s">
        <v>1421</v>
      </c>
      <c r="D299" s="489" t="s">
        <v>1424</v>
      </c>
      <c r="E299" s="489" t="s">
        <v>1427</v>
      </c>
      <c r="F299" s="618">
        <v>300</v>
      </c>
      <c r="G299" s="489" t="s">
        <v>543</v>
      </c>
      <c r="H299" s="490">
        <v>500</v>
      </c>
      <c r="I299" s="512" t="s">
        <v>682</v>
      </c>
      <c r="J299" s="513"/>
      <c r="K299" s="450"/>
      <c r="L299" s="451"/>
    </row>
    <row r="300" spans="1:12" ht="15">
      <c r="A300" s="483">
        <v>7</v>
      </c>
      <c r="B300" s="484" t="s">
        <v>1419</v>
      </c>
      <c r="C300" s="489" t="s">
        <v>1420</v>
      </c>
      <c r="D300" s="489" t="s">
        <v>1429</v>
      </c>
      <c r="E300" s="489" t="s">
        <v>1430</v>
      </c>
      <c r="F300" s="618"/>
      <c r="G300" s="489" t="s">
        <v>1431</v>
      </c>
      <c r="H300" s="490"/>
      <c r="I300" s="512" t="s">
        <v>682</v>
      </c>
      <c r="J300" s="513"/>
      <c r="K300" s="450"/>
      <c r="L300" s="451"/>
    </row>
    <row r="301" spans="1:12" ht="15">
      <c r="A301" s="509">
        <v>8</v>
      </c>
      <c r="B301" s="484" t="s">
        <v>1432</v>
      </c>
      <c r="C301" s="489" t="s">
        <v>1433</v>
      </c>
      <c r="D301" s="489" t="s">
        <v>1434</v>
      </c>
      <c r="E301" s="489" t="s">
        <v>1435</v>
      </c>
      <c r="F301" s="618">
        <v>300</v>
      </c>
      <c r="G301" s="489" t="s">
        <v>1412</v>
      </c>
      <c r="H301" s="490">
        <v>1500</v>
      </c>
      <c r="I301" s="512" t="s">
        <v>682</v>
      </c>
      <c r="J301" s="513"/>
      <c r="K301" s="450"/>
      <c r="L301" s="451"/>
    </row>
    <row r="302" spans="1:12" ht="25.5">
      <c r="A302" s="483">
        <v>9</v>
      </c>
      <c r="B302" s="484" t="s">
        <v>1436</v>
      </c>
      <c r="C302" s="489" t="s">
        <v>1437</v>
      </c>
      <c r="D302" s="489" t="s">
        <v>1438</v>
      </c>
      <c r="E302" s="489" t="s">
        <v>1439</v>
      </c>
      <c r="F302" s="618">
        <v>2000</v>
      </c>
      <c r="G302" s="489" t="s">
        <v>1412</v>
      </c>
      <c r="H302" s="490">
        <v>5000</v>
      </c>
      <c r="I302" s="512" t="s">
        <v>682</v>
      </c>
      <c r="J302" s="513"/>
      <c r="K302" s="450"/>
      <c r="L302" s="451"/>
    </row>
    <row r="303" spans="1:12" ht="15">
      <c r="A303" s="509">
        <v>10</v>
      </c>
      <c r="B303" s="484" t="s">
        <v>1440</v>
      </c>
      <c r="C303" s="489" t="s">
        <v>1441</v>
      </c>
      <c r="D303" s="489" t="s">
        <v>1442</v>
      </c>
      <c r="E303" s="489" t="s">
        <v>1443</v>
      </c>
      <c r="F303" s="618">
        <v>2000</v>
      </c>
      <c r="G303" s="489" t="s">
        <v>602</v>
      </c>
      <c r="H303" s="490">
        <v>15000</v>
      </c>
      <c r="I303" s="512"/>
      <c r="J303" s="513" t="s">
        <v>682</v>
      </c>
      <c r="K303" s="450"/>
      <c r="L303" s="451"/>
    </row>
    <row r="304" spans="1:12" ht="25.5">
      <c r="A304" s="483">
        <v>11</v>
      </c>
      <c r="B304" s="484" t="s">
        <v>1444</v>
      </c>
      <c r="C304" s="489" t="s">
        <v>1445</v>
      </c>
      <c r="D304" s="489" t="s">
        <v>1446</v>
      </c>
      <c r="E304" s="489" t="s">
        <v>1447</v>
      </c>
      <c r="F304" s="618">
        <v>500</v>
      </c>
      <c r="G304" s="489" t="s">
        <v>1448</v>
      </c>
      <c r="H304" s="490">
        <v>3000</v>
      </c>
      <c r="I304" s="512" t="s">
        <v>682</v>
      </c>
      <c r="J304" s="513"/>
      <c r="K304" s="450"/>
      <c r="L304" s="451"/>
    </row>
    <row r="305" spans="1:12" ht="26.25">
      <c r="A305" s="509">
        <v>12</v>
      </c>
      <c r="B305" s="484" t="s">
        <v>1449</v>
      </c>
      <c r="C305" s="489" t="s">
        <v>1450</v>
      </c>
      <c r="D305" s="489" t="s">
        <v>1446</v>
      </c>
      <c r="E305" s="489" t="s">
        <v>1451</v>
      </c>
      <c r="F305" s="618">
        <v>500</v>
      </c>
      <c r="G305" s="489" t="s">
        <v>1452</v>
      </c>
      <c r="H305" s="490">
        <v>4000</v>
      </c>
      <c r="I305" s="512" t="s">
        <v>682</v>
      </c>
      <c r="J305" s="513"/>
      <c r="K305" s="450"/>
      <c r="L305" s="451"/>
    </row>
    <row r="306" spans="1:12" ht="15">
      <c r="A306" s="483">
        <v>13</v>
      </c>
      <c r="B306" s="484" t="s">
        <v>1453</v>
      </c>
      <c r="C306" s="489" t="s">
        <v>1454</v>
      </c>
      <c r="D306" s="489" t="s">
        <v>1455</v>
      </c>
      <c r="E306" s="489" t="s">
        <v>1456</v>
      </c>
      <c r="F306" s="618">
        <v>500</v>
      </c>
      <c r="G306" s="489"/>
      <c r="H306" s="490">
        <v>3000</v>
      </c>
      <c r="I306" s="512"/>
      <c r="J306" s="513"/>
      <c r="K306" s="450"/>
      <c r="L306" s="451"/>
    </row>
    <row r="307" spans="1:12" ht="26.25">
      <c r="A307" s="509">
        <v>14</v>
      </c>
      <c r="B307" s="484" t="s">
        <v>1457</v>
      </c>
      <c r="C307" s="489" t="s">
        <v>1073</v>
      </c>
      <c r="D307" s="489" t="s">
        <v>1074</v>
      </c>
      <c r="E307" s="489" t="s">
        <v>1075</v>
      </c>
      <c r="F307" s="618">
        <v>500</v>
      </c>
      <c r="G307" s="489"/>
      <c r="H307" s="524">
        <v>2000</v>
      </c>
      <c r="I307" s="512"/>
      <c r="J307" s="513" t="s">
        <v>682</v>
      </c>
      <c r="K307" s="450" t="s">
        <v>682</v>
      </c>
      <c r="L307" s="451"/>
    </row>
    <row r="308" spans="1:12" ht="15">
      <c r="A308" s="479" t="s">
        <v>597</v>
      </c>
      <c r="B308" s="480" t="s">
        <v>105</v>
      </c>
      <c r="C308" s="480"/>
      <c r="D308" s="481"/>
      <c r="E308" s="479"/>
      <c r="F308" s="602">
        <f>SUM(F309:F333)</f>
        <v>9800</v>
      </c>
      <c r="G308" s="525"/>
      <c r="H308" s="526">
        <f>SUM(H309:H333)</f>
        <v>600000</v>
      </c>
      <c r="I308" s="454">
        <f>COUNTIF(I309:I333,"x")</f>
        <v>24</v>
      </c>
      <c r="J308" s="448">
        <f>COUNTIF(J309:J333,"x")</f>
        <v>5</v>
      </c>
      <c r="K308" s="448">
        <f>COUNTIF(K309:K333,"x")</f>
        <v>5</v>
      </c>
      <c r="L308" s="456" t="e">
        <f>SUM(L309:L333)</f>
        <v>#REF!</v>
      </c>
    </row>
    <row r="309" spans="1:12" ht="25.5">
      <c r="A309" s="527">
        <v>1</v>
      </c>
      <c r="B309" s="527" t="s">
        <v>1459</v>
      </c>
      <c r="C309" s="527" t="s">
        <v>1460</v>
      </c>
      <c r="D309" s="527" t="s">
        <v>1461</v>
      </c>
      <c r="E309" s="527" t="s">
        <v>1462</v>
      </c>
      <c r="F309" s="618">
        <v>500</v>
      </c>
      <c r="G309" s="527" t="s">
        <v>1279</v>
      </c>
      <c r="H309" s="528">
        <v>40000</v>
      </c>
      <c r="I309" s="491" t="s">
        <v>682</v>
      </c>
      <c r="J309" s="491"/>
      <c r="K309" s="450" t="s">
        <v>682</v>
      </c>
      <c r="L309" s="529" t="e">
        <f>H309+H310+H311+H314+#REF!+#REF!+#REF!</f>
        <v>#REF!</v>
      </c>
    </row>
    <row r="310" spans="1:12" ht="25.5">
      <c r="A310" s="527">
        <v>2</v>
      </c>
      <c r="B310" s="527" t="s">
        <v>1463</v>
      </c>
      <c r="C310" s="527"/>
      <c r="D310" s="527" t="s">
        <v>1461</v>
      </c>
      <c r="E310" s="527"/>
      <c r="F310" s="618">
        <v>200</v>
      </c>
      <c r="G310" s="527" t="s">
        <v>1279</v>
      </c>
      <c r="H310" s="528">
        <v>15000</v>
      </c>
      <c r="I310" s="491" t="s">
        <v>682</v>
      </c>
      <c r="J310" s="530" t="s">
        <v>682</v>
      </c>
      <c r="K310" s="531" t="s">
        <v>682</v>
      </c>
      <c r="L310" s="529">
        <f>H310</f>
        <v>15000</v>
      </c>
    </row>
    <row r="311" spans="1:12" ht="25.5">
      <c r="A311" s="527">
        <v>3</v>
      </c>
      <c r="B311" s="527" t="s">
        <v>1464</v>
      </c>
      <c r="C311" s="527" t="s">
        <v>106</v>
      </c>
      <c r="D311" s="527" t="s">
        <v>1461</v>
      </c>
      <c r="E311" s="527" t="s">
        <v>1465</v>
      </c>
      <c r="F311" s="618">
        <v>300</v>
      </c>
      <c r="G311" s="527" t="s">
        <v>1279</v>
      </c>
      <c r="H311" s="528">
        <v>30000</v>
      </c>
      <c r="I311" s="491" t="s">
        <v>682</v>
      </c>
      <c r="J311" s="530" t="s">
        <v>682</v>
      </c>
      <c r="K311" s="531" t="s">
        <v>682</v>
      </c>
      <c r="L311" s="532">
        <f>H311</f>
        <v>30000</v>
      </c>
    </row>
    <row r="312" spans="1:12" ht="25.5">
      <c r="A312" s="527">
        <v>4</v>
      </c>
      <c r="B312" s="527" t="s">
        <v>1466</v>
      </c>
      <c r="C312" s="527" t="s">
        <v>114</v>
      </c>
      <c r="D312" s="527" t="s">
        <v>1467</v>
      </c>
      <c r="E312" s="527" t="s">
        <v>1468</v>
      </c>
      <c r="F312" s="618">
        <v>300</v>
      </c>
      <c r="G312" s="527" t="s">
        <v>1279</v>
      </c>
      <c r="H312" s="528">
        <v>30000</v>
      </c>
      <c r="I312" s="491" t="s">
        <v>682</v>
      </c>
      <c r="J312" s="491" t="s">
        <v>682</v>
      </c>
      <c r="K312" s="450"/>
      <c r="L312" s="533"/>
    </row>
    <row r="313" spans="1:12" ht="25.5">
      <c r="A313" s="527">
        <v>5</v>
      </c>
      <c r="B313" s="527" t="s">
        <v>1469</v>
      </c>
      <c r="C313" s="527" t="s">
        <v>1470</v>
      </c>
      <c r="D313" s="527" t="s">
        <v>1471</v>
      </c>
      <c r="E313" s="527"/>
      <c r="F313" s="618">
        <v>1000</v>
      </c>
      <c r="G313" s="527" t="s">
        <v>1279</v>
      </c>
      <c r="H313" s="528">
        <v>20000</v>
      </c>
      <c r="I313" s="491" t="s">
        <v>682</v>
      </c>
      <c r="J313" s="530" t="s">
        <v>682</v>
      </c>
      <c r="K313" s="531"/>
      <c r="L313" s="533"/>
    </row>
    <row r="314" spans="1:12" ht="25.5">
      <c r="A314" s="527">
        <v>6</v>
      </c>
      <c r="B314" s="527"/>
      <c r="C314" s="527" t="s">
        <v>1472</v>
      </c>
      <c r="D314" s="527" t="s">
        <v>1471</v>
      </c>
      <c r="E314" s="527" t="s">
        <v>1473</v>
      </c>
      <c r="F314" s="618">
        <v>300</v>
      </c>
      <c r="G314" s="527" t="s">
        <v>1279</v>
      </c>
      <c r="H314" s="528">
        <v>20000</v>
      </c>
      <c r="I314" s="491" t="s">
        <v>682</v>
      </c>
      <c r="J314" s="530"/>
      <c r="K314" s="531"/>
      <c r="L314" s="532">
        <f>H314</f>
        <v>20000</v>
      </c>
    </row>
    <row r="315" spans="1:12" ht="15">
      <c r="A315" s="527">
        <v>7</v>
      </c>
      <c r="B315" s="527" t="s">
        <v>1474</v>
      </c>
      <c r="C315" s="527" t="s">
        <v>1475</v>
      </c>
      <c r="D315" s="527" t="s">
        <v>1476</v>
      </c>
      <c r="E315" s="527" t="s">
        <v>1477</v>
      </c>
      <c r="F315" s="618">
        <v>300</v>
      </c>
      <c r="G315" s="527" t="s">
        <v>1279</v>
      </c>
      <c r="H315" s="528">
        <v>30000</v>
      </c>
      <c r="I315" s="491" t="s">
        <v>682</v>
      </c>
      <c r="J315" s="530"/>
      <c r="K315" s="531"/>
      <c r="L315" s="532"/>
    </row>
    <row r="316" spans="1:12" ht="15">
      <c r="A316" s="527">
        <v>8</v>
      </c>
      <c r="B316" s="527" t="s">
        <v>1478</v>
      </c>
      <c r="C316" s="527" t="s">
        <v>131</v>
      </c>
      <c r="D316" s="527" t="s">
        <v>1476</v>
      </c>
      <c r="E316" s="527" t="s">
        <v>1479</v>
      </c>
      <c r="F316" s="618">
        <v>300</v>
      </c>
      <c r="G316" s="527" t="s">
        <v>1279</v>
      </c>
      <c r="H316" s="528">
        <v>20000</v>
      </c>
      <c r="I316" s="491" t="s">
        <v>682</v>
      </c>
      <c r="J316" s="530"/>
      <c r="K316" s="531"/>
      <c r="L316" s="532"/>
    </row>
    <row r="317" spans="1:12" ht="15">
      <c r="A317" s="527">
        <v>9</v>
      </c>
      <c r="B317" s="527"/>
      <c r="C317" s="527" t="s">
        <v>583</v>
      </c>
      <c r="D317" s="527" t="s">
        <v>1476</v>
      </c>
      <c r="E317" s="527" t="s">
        <v>1480</v>
      </c>
      <c r="F317" s="618">
        <v>300</v>
      </c>
      <c r="G317" s="527" t="s">
        <v>1279</v>
      </c>
      <c r="H317" s="528">
        <v>25000</v>
      </c>
      <c r="I317" s="491" t="s">
        <v>682</v>
      </c>
      <c r="J317" s="530"/>
      <c r="K317" s="531"/>
      <c r="L317" s="532"/>
    </row>
    <row r="318" spans="1:12" ht="15">
      <c r="A318" s="527">
        <v>10</v>
      </c>
      <c r="B318" s="527" t="s">
        <v>1481</v>
      </c>
      <c r="C318" s="527" t="s">
        <v>1482</v>
      </c>
      <c r="D318" s="527" t="s">
        <v>1483</v>
      </c>
      <c r="E318" s="527" t="s">
        <v>1484</v>
      </c>
      <c r="F318" s="618">
        <v>300</v>
      </c>
      <c r="G318" s="527" t="s">
        <v>1279</v>
      </c>
      <c r="H318" s="528">
        <v>20000</v>
      </c>
      <c r="I318" s="491" t="s">
        <v>682</v>
      </c>
      <c r="J318" s="530"/>
      <c r="K318" s="531"/>
      <c r="L318" s="532"/>
    </row>
    <row r="319" spans="1:12" ht="15">
      <c r="A319" s="527">
        <v>11</v>
      </c>
      <c r="B319" s="527"/>
      <c r="C319" s="527" t="s">
        <v>1485</v>
      </c>
      <c r="D319" s="527" t="s">
        <v>1486</v>
      </c>
      <c r="E319" s="527" t="s">
        <v>1487</v>
      </c>
      <c r="F319" s="618">
        <v>200</v>
      </c>
      <c r="G319" s="527" t="s">
        <v>1279</v>
      </c>
      <c r="H319" s="528">
        <v>10000</v>
      </c>
      <c r="I319" s="491" t="s">
        <v>682</v>
      </c>
      <c r="J319" s="530"/>
      <c r="K319" s="531"/>
      <c r="L319" s="532"/>
    </row>
    <row r="320" spans="1:12" ht="15">
      <c r="A320" s="527">
        <v>12</v>
      </c>
      <c r="B320" s="527" t="s">
        <v>1488</v>
      </c>
      <c r="C320" s="527"/>
      <c r="D320" s="527" t="s">
        <v>1489</v>
      </c>
      <c r="E320" s="527"/>
      <c r="F320" s="618">
        <v>200</v>
      </c>
      <c r="G320" s="527" t="s">
        <v>1279</v>
      </c>
      <c r="H320" s="528">
        <v>10000</v>
      </c>
      <c r="I320" s="491" t="s">
        <v>682</v>
      </c>
      <c r="J320" s="530"/>
      <c r="K320" s="531"/>
      <c r="L320" s="532"/>
    </row>
    <row r="321" spans="1:12" ht="25.5">
      <c r="A321" s="527">
        <v>13</v>
      </c>
      <c r="B321" s="527" t="s">
        <v>1490</v>
      </c>
      <c r="C321" s="527"/>
      <c r="D321" s="527" t="s">
        <v>1491</v>
      </c>
      <c r="E321" s="527" t="s">
        <v>793</v>
      </c>
      <c r="F321" s="618">
        <v>200</v>
      </c>
      <c r="G321" s="527" t="s">
        <v>1279</v>
      </c>
      <c r="H321" s="528">
        <v>50000</v>
      </c>
      <c r="I321" s="491" t="s">
        <v>682</v>
      </c>
      <c r="J321" s="530"/>
      <c r="K321" s="531"/>
      <c r="L321" s="532"/>
    </row>
    <row r="322" spans="1:12" ht="25.5">
      <c r="A322" s="527">
        <v>14</v>
      </c>
      <c r="B322" s="527" t="s">
        <v>1492</v>
      </c>
      <c r="C322" s="527"/>
      <c r="D322" s="527" t="s">
        <v>1491</v>
      </c>
      <c r="E322" s="527" t="s">
        <v>1493</v>
      </c>
      <c r="F322" s="618">
        <v>300</v>
      </c>
      <c r="G322" s="527" t="s">
        <v>1279</v>
      </c>
      <c r="H322" s="528">
        <v>20000</v>
      </c>
      <c r="I322" s="491" t="s">
        <v>682</v>
      </c>
      <c r="J322" s="530"/>
      <c r="K322" s="531"/>
      <c r="L322" s="532"/>
    </row>
    <row r="323" spans="1:12" ht="25.5">
      <c r="A323" s="527">
        <v>15</v>
      </c>
      <c r="B323" s="527" t="s">
        <v>1494</v>
      </c>
      <c r="C323" s="527"/>
      <c r="D323" s="527" t="s">
        <v>1491</v>
      </c>
      <c r="E323" s="527" t="s">
        <v>1495</v>
      </c>
      <c r="F323" s="618">
        <v>300</v>
      </c>
      <c r="G323" s="527" t="s">
        <v>1279</v>
      </c>
      <c r="H323" s="528">
        <v>20000</v>
      </c>
      <c r="I323" s="491" t="s">
        <v>682</v>
      </c>
      <c r="J323" s="530"/>
      <c r="K323" s="531"/>
      <c r="L323" s="532"/>
    </row>
    <row r="324" spans="1:12" ht="15">
      <c r="A324" s="527">
        <v>16</v>
      </c>
      <c r="B324" s="527"/>
      <c r="C324" s="527" t="s">
        <v>1496</v>
      </c>
      <c r="D324" s="527" t="s">
        <v>1497</v>
      </c>
      <c r="E324" s="527" t="s">
        <v>1498</v>
      </c>
      <c r="F324" s="618">
        <v>300</v>
      </c>
      <c r="G324" s="527" t="s">
        <v>1279</v>
      </c>
      <c r="H324" s="528">
        <v>20000</v>
      </c>
      <c r="I324" s="491" t="s">
        <v>682</v>
      </c>
      <c r="J324" s="530"/>
      <c r="K324" s="531"/>
      <c r="L324" s="532"/>
    </row>
    <row r="325" spans="1:12" ht="15">
      <c r="A325" s="527">
        <v>17</v>
      </c>
      <c r="B325" s="527" t="s">
        <v>1499</v>
      </c>
      <c r="C325" s="527" t="s">
        <v>1500</v>
      </c>
      <c r="D325" s="527" t="s">
        <v>1497</v>
      </c>
      <c r="E325" s="527" t="s">
        <v>1501</v>
      </c>
      <c r="F325" s="618">
        <v>300</v>
      </c>
      <c r="G325" s="527" t="s">
        <v>1279</v>
      </c>
      <c r="H325" s="528">
        <v>25000</v>
      </c>
      <c r="I325" s="491" t="s">
        <v>682</v>
      </c>
      <c r="J325" s="530"/>
      <c r="K325" s="531"/>
      <c r="L325" s="532"/>
    </row>
    <row r="326" spans="1:12" ht="15">
      <c r="A326" s="527">
        <v>18</v>
      </c>
      <c r="B326" s="527"/>
      <c r="C326" s="527" t="s">
        <v>1502</v>
      </c>
      <c r="D326" s="527" t="s">
        <v>1503</v>
      </c>
      <c r="E326" s="527" t="s">
        <v>1504</v>
      </c>
      <c r="F326" s="618">
        <v>800</v>
      </c>
      <c r="G326" s="527" t="s">
        <v>1279</v>
      </c>
      <c r="H326" s="528">
        <v>20000</v>
      </c>
      <c r="I326" s="491" t="s">
        <v>682</v>
      </c>
      <c r="J326" s="530"/>
      <c r="K326" s="531" t="s">
        <v>682</v>
      </c>
      <c r="L326" s="532"/>
    </row>
    <row r="327" spans="1:12" ht="15">
      <c r="A327" s="527">
        <v>19</v>
      </c>
      <c r="B327" s="527" t="s">
        <v>1505</v>
      </c>
      <c r="C327" s="527" t="s">
        <v>1506</v>
      </c>
      <c r="D327" s="527" t="s">
        <v>1503</v>
      </c>
      <c r="E327" s="527" t="s">
        <v>1507</v>
      </c>
      <c r="F327" s="618">
        <v>1000</v>
      </c>
      <c r="G327" s="527" t="s">
        <v>1279</v>
      </c>
      <c r="H327" s="528">
        <v>30000</v>
      </c>
      <c r="I327" s="491"/>
      <c r="J327" s="530" t="s">
        <v>682</v>
      </c>
      <c r="K327" s="531" t="s">
        <v>682</v>
      </c>
      <c r="L327" s="532"/>
    </row>
    <row r="328" spans="1:12" ht="25.5">
      <c r="A328" s="527">
        <v>20</v>
      </c>
      <c r="B328" s="527" t="s">
        <v>1508</v>
      </c>
      <c r="C328" s="527" t="s">
        <v>1509</v>
      </c>
      <c r="D328" s="527" t="s">
        <v>1503</v>
      </c>
      <c r="E328" s="527" t="s">
        <v>1510</v>
      </c>
      <c r="F328" s="618">
        <v>800</v>
      </c>
      <c r="G328" s="527" t="s">
        <v>1279</v>
      </c>
      <c r="H328" s="528">
        <v>35000</v>
      </c>
      <c r="I328" s="491" t="s">
        <v>682</v>
      </c>
      <c r="J328" s="530"/>
      <c r="K328" s="531"/>
      <c r="L328" s="532"/>
    </row>
    <row r="329" spans="1:12" ht="15">
      <c r="A329" s="527">
        <v>21</v>
      </c>
      <c r="B329" s="527" t="s">
        <v>1511</v>
      </c>
      <c r="C329" s="527" t="s">
        <v>1512</v>
      </c>
      <c r="D329" s="527" t="s">
        <v>1513</v>
      </c>
      <c r="E329" s="527" t="s">
        <v>1514</v>
      </c>
      <c r="F329" s="618">
        <v>300</v>
      </c>
      <c r="G329" s="527" t="s">
        <v>1279</v>
      </c>
      <c r="H329" s="528">
        <v>15000</v>
      </c>
      <c r="I329" s="491" t="s">
        <v>682</v>
      </c>
      <c r="J329" s="530"/>
      <c r="K329" s="531"/>
      <c r="L329" s="532"/>
    </row>
    <row r="330" spans="1:12" ht="25.5">
      <c r="A330" s="527">
        <v>22</v>
      </c>
      <c r="B330" s="527"/>
      <c r="C330" s="527" t="s">
        <v>1515</v>
      </c>
      <c r="D330" s="527" t="s">
        <v>1516</v>
      </c>
      <c r="E330" s="527"/>
      <c r="F330" s="618">
        <v>300</v>
      </c>
      <c r="G330" s="527" t="s">
        <v>1279</v>
      </c>
      <c r="H330" s="528">
        <v>40000</v>
      </c>
      <c r="I330" s="491" t="s">
        <v>682</v>
      </c>
      <c r="J330" s="530"/>
      <c r="K330" s="531"/>
      <c r="L330" s="532"/>
    </row>
    <row r="331" spans="1:12" ht="25.5">
      <c r="A331" s="527">
        <v>23</v>
      </c>
      <c r="B331" s="527" t="s">
        <v>1517</v>
      </c>
      <c r="C331" s="527" t="s">
        <v>1518</v>
      </c>
      <c r="D331" s="527" t="s">
        <v>1519</v>
      </c>
      <c r="E331" s="527" t="s">
        <v>1520</v>
      </c>
      <c r="F331" s="618">
        <v>500</v>
      </c>
      <c r="G331" s="527" t="s">
        <v>1279</v>
      </c>
      <c r="H331" s="528">
        <v>30000</v>
      </c>
      <c r="I331" s="491" t="s">
        <v>682</v>
      </c>
      <c r="J331" s="530"/>
      <c r="K331" s="531"/>
      <c r="L331" s="532"/>
    </row>
    <row r="332" spans="1:12" ht="25.5">
      <c r="A332" s="527">
        <v>24</v>
      </c>
      <c r="B332" s="527"/>
      <c r="C332" s="527" t="s">
        <v>1521</v>
      </c>
      <c r="D332" s="527" t="s">
        <v>1516</v>
      </c>
      <c r="E332" s="527" t="s">
        <v>1522</v>
      </c>
      <c r="F332" s="618">
        <v>300</v>
      </c>
      <c r="G332" s="527" t="s">
        <v>1279</v>
      </c>
      <c r="H332" s="528">
        <v>15000</v>
      </c>
      <c r="I332" s="491" t="s">
        <v>682</v>
      </c>
      <c r="J332" s="530"/>
      <c r="K332" s="531"/>
      <c r="L332" s="532"/>
    </row>
    <row r="333" spans="1:12" ht="25.5">
      <c r="A333" s="527">
        <v>25</v>
      </c>
      <c r="B333" s="527"/>
      <c r="C333" s="527" t="s">
        <v>1523</v>
      </c>
      <c r="D333" s="527" t="s">
        <v>1524</v>
      </c>
      <c r="E333" s="527"/>
      <c r="F333" s="618">
        <v>200</v>
      </c>
      <c r="G333" s="527" t="s">
        <v>1279</v>
      </c>
      <c r="H333" s="528">
        <v>10000</v>
      </c>
      <c r="I333" s="491" t="s">
        <v>682</v>
      </c>
      <c r="J333" s="530"/>
      <c r="K333" s="531"/>
      <c r="L333" s="532"/>
    </row>
    <row r="334" spans="1:12" ht="15">
      <c r="A334" s="479" t="s">
        <v>625</v>
      </c>
      <c r="B334" s="480" t="s">
        <v>650</v>
      </c>
      <c r="C334" s="480"/>
      <c r="D334" s="481"/>
      <c r="E334" s="479"/>
      <c r="F334" s="602">
        <f>SUM(F335:F336)</f>
        <v>1382</v>
      </c>
      <c r="G334" s="480"/>
      <c r="H334" s="507">
        <f>SUM(H335:H336)</f>
        <v>1500000</v>
      </c>
      <c r="I334" s="454">
        <f>COUNTIF(I335:I336,"x")</f>
        <v>0</v>
      </c>
      <c r="J334" s="448">
        <f>COUNTIF(J335:J336,"x")</f>
        <v>2</v>
      </c>
      <c r="K334" s="448">
        <f>COUNTIF(K335:K336,"x")</f>
        <v>2</v>
      </c>
      <c r="L334" s="453">
        <f>SUM(L335:L336)</f>
        <v>1500000</v>
      </c>
    </row>
    <row r="335" spans="1:12" ht="25.5">
      <c r="A335" s="483">
        <v>1</v>
      </c>
      <c r="B335" s="484" t="s">
        <v>1054</v>
      </c>
      <c r="C335" s="484"/>
      <c r="D335" s="484" t="s">
        <v>651</v>
      </c>
      <c r="E335" s="485"/>
      <c r="F335" s="618"/>
      <c r="G335" s="496" t="s">
        <v>58</v>
      </c>
      <c r="H335" s="490">
        <v>400000</v>
      </c>
      <c r="I335" s="491"/>
      <c r="J335" s="491" t="s">
        <v>682</v>
      </c>
      <c r="K335" s="450" t="s">
        <v>682</v>
      </c>
      <c r="L335" s="532">
        <f>H335</f>
        <v>400000</v>
      </c>
    </row>
    <row r="336" spans="1:12" ht="25.5">
      <c r="A336" s="534">
        <v>2</v>
      </c>
      <c r="B336" s="527" t="s">
        <v>1061</v>
      </c>
      <c r="C336" s="527" t="s">
        <v>1062</v>
      </c>
      <c r="D336" s="527" t="s">
        <v>1063</v>
      </c>
      <c r="E336" s="535" t="s">
        <v>1064</v>
      </c>
      <c r="F336" s="618">
        <v>1382</v>
      </c>
      <c r="G336" s="527" t="s">
        <v>1065</v>
      </c>
      <c r="H336" s="536">
        <v>1100000</v>
      </c>
      <c r="I336" s="534"/>
      <c r="J336" s="537" t="s">
        <v>682</v>
      </c>
      <c r="K336" s="538" t="s">
        <v>682</v>
      </c>
      <c r="L336" s="539">
        <f>H336</f>
        <v>1100000</v>
      </c>
    </row>
    <row r="337" spans="1:12" ht="15">
      <c r="A337" s="479" t="s">
        <v>642</v>
      </c>
      <c r="B337" s="480" t="s">
        <v>626</v>
      </c>
      <c r="C337" s="480"/>
      <c r="D337" s="481"/>
      <c r="E337" s="479"/>
      <c r="F337" s="602">
        <f>SUM(F338:F346)</f>
        <v>20800</v>
      </c>
      <c r="G337" s="525"/>
      <c r="H337" s="507">
        <f>SUM(H338:H346)</f>
        <v>67200</v>
      </c>
      <c r="I337" s="454">
        <f>COUNTIF(I338:I346,"x")</f>
        <v>9</v>
      </c>
      <c r="J337" s="448">
        <f>COUNTIF(J338:J346,"x")</f>
        <v>0</v>
      </c>
      <c r="K337" s="448">
        <f>COUNTIF(K338:K346,"x")</f>
        <v>0</v>
      </c>
      <c r="L337" s="453" t="e">
        <f>SUM(#REF!)</f>
        <v>#REF!</v>
      </c>
    </row>
    <row r="338" spans="1:12" ht="15">
      <c r="A338" s="457">
        <v>1</v>
      </c>
      <c r="B338" s="527" t="s">
        <v>1525</v>
      </c>
      <c r="C338" s="527" t="s">
        <v>1526</v>
      </c>
      <c r="D338" s="527" t="s">
        <v>1527</v>
      </c>
      <c r="E338" s="540" t="s">
        <v>1528</v>
      </c>
      <c r="F338" s="618">
        <v>15000</v>
      </c>
      <c r="G338" s="541" t="s">
        <v>1550</v>
      </c>
      <c r="H338" s="458">
        <v>9000</v>
      </c>
      <c r="I338" s="464" t="s">
        <v>682</v>
      </c>
      <c r="J338" s="459"/>
      <c r="K338" s="459"/>
      <c r="L338" s="460"/>
    </row>
    <row r="339" spans="1:12" ht="15">
      <c r="A339" s="457">
        <v>2</v>
      </c>
      <c r="B339" s="527" t="s">
        <v>1529</v>
      </c>
      <c r="C339" s="527" t="s">
        <v>1530</v>
      </c>
      <c r="D339" s="527" t="s">
        <v>1531</v>
      </c>
      <c r="E339" s="541" t="s">
        <v>1544</v>
      </c>
      <c r="F339" s="618">
        <v>800</v>
      </c>
      <c r="G339" s="541" t="s">
        <v>1551</v>
      </c>
      <c r="H339" s="458">
        <v>9000</v>
      </c>
      <c r="I339" s="464" t="s">
        <v>682</v>
      </c>
      <c r="J339" s="459"/>
      <c r="K339" s="459"/>
      <c r="L339" s="460"/>
    </row>
    <row r="340" spans="1:12" ht="15">
      <c r="A340" s="457">
        <v>3</v>
      </c>
      <c r="B340" s="527" t="s">
        <v>1532</v>
      </c>
      <c r="C340" s="527" t="s">
        <v>1533</v>
      </c>
      <c r="D340" s="527" t="s">
        <v>1531</v>
      </c>
      <c r="E340" s="541" t="s">
        <v>1545</v>
      </c>
      <c r="F340" s="618">
        <v>1000</v>
      </c>
      <c r="G340" s="541" t="s">
        <v>1552</v>
      </c>
      <c r="H340" s="458">
        <v>10500</v>
      </c>
      <c r="I340" s="464" t="s">
        <v>682</v>
      </c>
      <c r="J340" s="459"/>
      <c r="K340" s="459"/>
      <c r="L340" s="460"/>
    </row>
    <row r="341" spans="1:12" ht="15">
      <c r="A341" s="457">
        <v>4</v>
      </c>
      <c r="B341" s="527" t="s">
        <v>1534</v>
      </c>
      <c r="C341" s="527" t="s">
        <v>1534</v>
      </c>
      <c r="D341" s="527" t="s">
        <v>1535</v>
      </c>
      <c r="E341" s="540"/>
      <c r="F341" s="618">
        <v>500</v>
      </c>
      <c r="G341" s="541" t="s">
        <v>1553</v>
      </c>
      <c r="H341" s="458">
        <v>3000</v>
      </c>
      <c r="I341" s="464" t="s">
        <v>682</v>
      </c>
      <c r="J341" s="459"/>
      <c r="K341" s="459"/>
      <c r="L341" s="460"/>
    </row>
    <row r="342" spans="1:12" ht="15">
      <c r="A342" s="457">
        <v>5</v>
      </c>
      <c r="B342" s="527" t="s">
        <v>627</v>
      </c>
      <c r="C342" s="527" t="s">
        <v>628</v>
      </c>
      <c r="D342" s="527" t="s">
        <v>1531</v>
      </c>
      <c r="E342" s="541" t="s">
        <v>1546</v>
      </c>
      <c r="F342" s="618">
        <v>100</v>
      </c>
      <c r="G342" s="541" t="s">
        <v>1554</v>
      </c>
      <c r="H342" s="458">
        <v>3500</v>
      </c>
      <c r="I342" s="464" t="s">
        <v>682</v>
      </c>
      <c r="J342" s="459"/>
      <c r="K342" s="459"/>
      <c r="L342" s="460"/>
    </row>
    <row r="343" spans="1:12" ht="15">
      <c r="A343" s="457">
        <v>6</v>
      </c>
      <c r="B343" s="527" t="s">
        <v>606</v>
      </c>
      <c r="C343" s="527" t="s">
        <v>1381</v>
      </c>
      <c r="D343" s="527" t="s">
        <v>1536</v>
      </c>
      <c r="E343" s="541" t="s">
        <v>1547</v>
      </c>
      <c r="F343" s="618">
        <v>1100</v>
      </c>
      <c r="G343" s="541" t="s">
        <v>1555</v>
      </c>
      <c r="H343" s="458">
        <v>10700</v>
      </c>
      <c r="I343" s="464" t="s">
        <v>682</v>
      </c>
      <c r="J343" s="459"/>
      <c r="K343" s="459"/>
      <c r="L343" s="460"/>
    </row>
    <row r="344" spans="1:12" ht="15">
      <c r="A344" s="457">
        <v>7</v>
      </c>
      <c r="B344" s="527" t="s">
        <v>1537</v>
      </c>
      <c r="C344" s="527" t="s">
        <v>1538</v>
      </c>
      <c r="D344" s="527" t="s">
        <v>1531</v>
      </c>
      <c r="E344" s="541" t="s">
        <v>1548</v>
      </c>
      <c r="F344" s="618">
        <v>1500</v>
      </c>
      <c r="G344" s="541" t="s">
        <v>1556</v>
      </c>
      <c r="H344" s="458">
        <v>15000</v>
      </c>
      <c r="I344" s="464" t="s">
        <v>682</v>
      </c>
      <c r="J344" s="459"/>
      <c r="K344" s="459"/>
      <c r="L344" s="460"/>
    </row>
    <row r="345" spans="1:12" ht="15">
      <c r="A345" s="457">
        <v>8</v>
      </c>
      <c r="B345" s="527" t="s">
        <v>1539</v>
      </c>
      <c r="C345" s="527" t="s">
        <v>1540</v>
      </c>
      <c r="D345" s="527" t="s">
        <v>1541</v>
      </c>
      <c r="E345" s="540"/>
      <c r="F345" s="618">
        <v>600</v>
      </c>
      <c r="G345" s="541" t="s">
        <v>1553</v>
      </c>
      <c r="H345" s="458">
        <v>3000</v>
      </c>
      <c r="I345" s="464" t="s">
        <v>682</v>
      </c>
      <c r="J345" s="459"/>
      <c r="K345" s="459"/>
      <c r="L345" s="460"/>
    </row>
    <row r="346" spans="1:12" ht="15">
      <c r="A346" s="457">
        <v>9</v>
      </c>
      <c r="B346" s="527" t="s">
        <v>1542</v>
      </c>
      <c r="C346" s="527" t="s">
        <v>1543</v>
      </c>
      <c r="D346" s="527" t="s">
        <v>1531</v>
      </c>
      <c r="E346" s="541" t="s">
        <v>1549</v>
      </c>
      <c r="F346" s="618">
        <v>200</v>
      </c>
      <c r="G346" s="541" t="s">
        <v>1557</v>
      </c>
      <c r="H346" s="458">
        <v>3500</v>
      </c>
      <c r="I346" s="464" t="s">
        <v>682</v>
      </c>
      <c r="J346" s="459"/>
      <c r="K346" s="459"/>
      <c r="L346" s="460"/>
    </row>
    <row r="347" spans="1:12" ht="15">
      <c r="A347" s="479" t="s">
        <v>649</v>
      </c>
      <c r="B347" s="480" t="s">
        <v>598</v>
      </c>
      <c r="C347" s="480"/>
      <c r="D347" s="481"/>
      <c r="E347" s="479"/>
      <c r="F347" s="602">
        <f>SUM(F348:F364)</f>
        <v>41450</v>
      </c>
      <c r="G347" s="525"/>
      <c r="H347" s="526">
        <f>SUM(H348:H364)</f>
        <v>120500</v>
      </c>
      <c r="I347" s="454">
        <f>COUNTIF(I348:I364,"x")</f>
        <v>15</v>
      </c>
      <c r="J347" s="448">
        <f>COUNTIF(J348:J364,"x")</f>
        <v>2</v>
      </c>
      <c r="K347" s="448">
        <f>COUNTIF(K348:K364,"x")</f>
        <v>2</v>
      </c>
      <c r="L347" s="456">
        <f>SUM(L357:L364)</f>
        <v>5200</v>
      </c>
    </row>
    <row r="348" spans="1:12" ht="38.25">
      <c r="A348" s="484">
        <v>1</v>
      </c>
      <c r="B348" s="484" t="s">
        <v>1055</v>
      </c>
      <c r="C348" s="484" t="s">
        <v>621</v>
      </c>
      <c r="D348" s="484" t="s">
        <v>623</v>
      </c>
      <c r="E348" s="484" t="s">
        <v>624</v>
      </c>
      <c r="F348" s="618">
        <v>20000</v>
      </c>
      <c r="G348" s="484" t="s">
        <v>602</v>
      </c>
      <c r="H348" s="528">
        <v>70000</v>
      </c>
      <c r="I348" s="512"/>
      <c r="J348" s="512" t="s">
        <v>682</v>
      </c>
      <c r="K348" s="512" t="s">
        <v>682</v>
      </c>
      <c r="L348" s="461"/>
    </row>
    <row r="349" spans="1:12" ht="25.5">
      <c r="A349" s="484">
        <v>2</v>
      </c>
      <c r="B349" s="484" t="s">
        <v>611</v>
      </c>
      <c r="C349" s="484" t="s">
        <v>612</v>
      </c>
      <c r="D349" s="484" t="s">
        <v>659</v>
      </c>
      <c r="E349" s="502" t="s">
        <v>1836</v>
      </c>
      <c r="F349" s="618">
        <v>10000</v>
      </c>
      <c r="G349" s="484" t="s">
        <v>994</v>
      </c>
      <c r="H349" s="528">
        <v>7000</v>
      </c>
      <c r="I349" s="512"/>
      <c r="J349" s="512" t="s">
        <v>682</v>
      </c>
      <c r="K349" s="512" t="s">
        <v>682</v>
      </c>
      <c r="L349" s="461"/>
    </row>
    <row r="350" spans="1:12" ht="25.5">
      <c r="A350" s="484">
        <v>3</v>
      </c>
      <c r="B350" s="484"/>
      <c r="C350" s="484" t="s">
        <v>618</v>
      </c>
      <c r="D350" s="484" t="s">
        <v>619</v>
      </c>
      <c r="E350" s="502" t="s">
        <v>1838</v>
      </c>
      <c r="F350" s="618">
        <v>2000</v>
      </c>
      <c r="G350" s="484" t="s">
        <v>993</v>
      </c>
      <c r="H350" s="528">
        <v>5000</v>
      </c>
      <c r="I350" s="512" t="s">
        <v>682</v>
      </c>
      <c r="J350" s="512"/>
      <c r="K350" s="459"/>
      <c r="L350" s="461"/>
    </row>
    <row r="351" spans="1:12" ht="25.5">
      <c r="A351" s="484">
        <v>4</v>
      </c>
      <c r="B351" s="484" t="s">
        <v>615</v>
      </c>
      <c r="C351" s="484" t="s">
        <v>616</v>
      </c>
      <c r="D351" s="484" t="s">
        <v>660</v>
      </c>
      <c r="E351" s="502" t="s">
        <v>1837</v>
      </c>
      <c r="F351" s="618">
        <v>1000</v>
      </c>
      <c r="G351" s="484" t="s">
        <v>995</v>
      </c>
      <c r="H351" s="528">
        <v>4000</v>
      </c>
      <c r="I351" s="512" t="s">
        <v>682</v>
      </c>
      <c r="J351" s="512"/>
      <c r="K351" s="459"/>
      <c r="L351" s="461"/>
    </row>
    <row r="352" spans="1:12" ht="25.5">
      <c r="A352" s="484">
        <v>5</v>
      </c>
      <c r="B352" s="484" t="s">
        <v>613</v>
      </c>
      <c r="C352" s="484" t="s">
        <v>614</v>
      </c>
      <c r="D352" s="484" t="s">
        <v>658</v>
      </c>
      <c r="E352" s="502" t="s">
        <v>1839</v>
      </c>
      <c r="F352" s="618">
        <v>600</v>
      </c>
      <c r="G352" s="484" t="s">
        <v>796</v>
      </c>
      <c r="H352" s="528">
        <v>3000</v>
      </c>
      <c r="I352" s="512" t="s">
        <v>682</v>
      </c>
      <c r="J352" s="512"/>
      <c r="K352" s="459"/>
      <c r="L352" s="461"/>
    </row>
    <row r="353" spans="1:12" ht="25.5">
      <c r="A353" s="484">
        <v>6</v>
      </c>
      <c r="B353" s="484" t="s">
        <v>1558</v>
      </c>
      <c r="C353" s="484"/>
      <c r="D353" s="484" t="s">
        <v>1559</v>
      </c>
      <c r="E353" s="484"/>
      <c r="F353" s="618">
        <v>500</v>
      </c>
      <c r="G353" s="484" t="s">
        <v>1560</v>
      </c>
      <c r="H353" s="528">
        <v>2100</v>
      </c>
      <c r="I353" s="512" t="s">
        <v>682</v>
      </c>
      <c r="J353" s="512"/>
      <c r="K353" s="459"/>
      <c r="L353" s="461"/>
    </row>
    <row r="354" spans="1:12" ht="25.5">
      <c r="A354" s="484">
        <v>7</v>
      </c>
      <c r="B354" s="484" t="s">
        <v>1561</v>
      </c>
      <c r="C354" s="484"/>
      <c r="D354" s="484" t="s">
        <v>1559</v>
      </c>
      <c r="E354" s="484"/>
      <c r="F354" s="618">
        <v>450</v>
      </c>
      <c r="G354" s="484" t="s">
        <v>1562</v>
      </c>
      <c r="H354" s="528">
        <v>1900</v>
      </c>
      <c r="I354" s="512" t="s">
        <v>682</v>
      </c>
      <c r="J354" s="512"/>
      <c r="K354" s="459"/>
      <c r="L354" s="461"/>
    </row>
    <row r="355" spans="1:12" ht="25.5">
      <c r="A355" s="484">
        <v>8</v>
      </c>
      <c r="B355" s="484" t="s">
        <v>1563</v>
      </c>
      <c r="C355" s="484" t="s">
        <v>1564</v>
      </c>
      <c r="D355" s="484" t="s">
        <v>1565</v>
      </c>
      <c r="E355" s="484"/>
      <c r="F355" s="618">
        <v>700</v>
      </c>
      <c r="G355" s="484" t="s">
        <v>1566</v>
      </c>
      <c r="H355" s="528">
        <v>2500</v>
      </c>
      <c r="I355" s="512" t="s">
        <v>682</v>
      </c>
      <c r="J355" s="512"/>
      <c r="K355" s="459"/>
      <c r="L355" s="461"/>
    </row>
    <row r="356" spans="1:12" ht="25.5">
      <c r="A356" s="484">
        <v>9</v>
      </c>
      <c r="B356" s="484"/>
      <c r="C356" s="484" t="s">
        <v>30</v>
      </c>
      <c r="D356" s="484" t="s">
        <v>1567</v>
      </c>
      <c r="E356" s="484"/>
      <c r="F356" s="618">
        <v>800</v>
      </c>
      <c r="G356" s="484" t="s">
        <v>1568</v>
      </c>
      <c r="H356" s="528">
        <v>3000</v>
      </c>
      <c r="I356" s="512" t="s">
        <v>682</v>
      </c>
      <c r="J356" s="512"/>
      <c r="K356" s="459"/>
      <c r="L356" s="461"/>
    </row>
    <row r="357" spans="1:12" ht="25.5">
      <c r="A357" s="484">
        <v>10</v>
      </c>
      <c r="B357" s="484" t="s">
        <v>1569</v>
      </c>
      <c r="C357" s="484"/>
      <c r="D357" s="484" t="s">
        <v>1565</v>
      </c>
      <c r="E357" s="484"/>
      <c r="F357" s="618">
        <v>550</v>
      </c>
      <c r="G357" s="484" t="s">
        <v>1570</v>
      </c>
      <c r="H357" s="528">
        <v>2200</v>
      </c>
      <c r="I357" s="512" t="s">
        <v>682</v>
      </c>
      <c r="J357" s="512"/>
      <c r="K357" s="450"/>
      <c r="L357" s="452">
        <f>SUM(H357:H358)</f>
        <v>3700</v>
      </c>
    </row>
    <row r="358" spans="1:12" ht="25.5">
      <c r="A358" s="484">
        <v>11</v>
      </c>
      <c r="B358" s="484"/>
      <c r="C358" s="484" t="s">
        <v>1571</v>
      </c>
      <c r="D358" s="484" t="s">
        <v>1572</v>
      </c>
      <c r="E358" s="484"/>
      <c r="F358" s="618">
        <v>400</v>
      </c>
      <c r="G358" s="484" t="s">
        <v>1573</v>
      </c>
      <c r="H358" s="528">
        <v>1500</v>
      </c>
      <c r="I358" s="512" t="s">
        <v>682</v>
      </c>
      <c r="J358" s="512"/>
      <c r="K358" s="450"/>
      <c r="L358" s="452">
        <f>H358</f>
        <v>1500</v>
      </c>
    </row>
    <row r="359" spans="1:12" ht="25.5">
      <c r="A359" s="484">
        <v>12</v>
      </c>
      <c r="B359" s="484" t="s">
        <v>1574</v>
      </c>
      <c r="C359" s="484"/>
      <c r="D359" s="484" t="s">
        <v>1572</v>
      </c>
      <c r="E359" s="484"/>
      <c r="F359" s="618">
        <v>400</v>
      </c>
      <c r="G359" s="484" t="s">
        <v>1575</v>
      </c>
      <c r="H359" s="528">
        <v>1500</v>
      </c>
      <c r="I359" s="512" t="s">
        <v>682</v>
      </c>
      <c r="J359" s="512"/>
      <c r="K359" s="450"/>
      <c r="L359" s="451"/>
    </row>
    <row r="360" spans="1:12" ht="25.5">
      <c r="A360" s="484">
        <v>13</v>
      </c>
      <c r="B360" s="484" t="s">
        <v>1576</v>
      </c>
      <c r="C360" s="484" t="s">
        <v>1577</v>
      </c>
      <c r="D360" s="484" t="s">
        <v>1578</v>
      </c>
      <c r="E360" s="484"/>
      <c r="F360" s="618">
        <v>500</v>
      </c>
      <c r="G360" s="484" t="s">
        <v>1579</v>
      </c>
      <c r="H360" s="528">
        <v>2300</v>
      </c>
      <c r="I360" s="512" t="s">
        <v>682</v>
      </c>
      <c r="J360" s="512"/>
      <c r="K360" s="450"/>
      <c r="L360" s="451"/>
    </row>
    <row r="361" spans="1:12" ht="25.5">
      <c r="A361" s="484">
        <v>14</v>
      </c>
      <c r="B361" s="484" t="s">
        <v>1580</v>
      </c>
      <c r="C361" s="484"/>
      <c r="D361" s="484" t="s">
        <v>1581</v>
      </c>
      <c r="E361" s="484"/>
      <c r="F361" s="618">
        <v>400</v>
      </c>
      <c r="G361" s="484" t="s">
        <v>1582</v>
      </c>
      <c r="H361" s="528">
        <v>2000</v>
      </c>
      <c r="I361" s="512" t="s">
        <v>682</v>
      </c>
      <c r="J361" s="512"/>
      <c r="K361" s="450"/>
      <c r="L361" s="451"/>
    </row>
    <row r="362" spans="1:12" ht="25.5">
      <c r="A362" s="484">
        <v>15</v>
      </c>
      <c r="B362" s="484" t="s">
        <v>1583</v>
      </c>
      <c r="C362" s="484"/>
      <c r="D362" s="484" t="s">
        <v>1581</v>
      </c>
      <c r="E362" s="484"/>
      <c r="F362" s="618">
        <v>650</v>
      </c>
      <c r="G362" s="484" t="s">
        <v>1568</v>
      </c>
      <c r="H362" s="528">
        <v>3000</v>
      </c>
      <c r="I362" s="512" t="s">
        <v>682</v>
      </c>
      <c r="J362" s="512"/>
      <c r="K362" s="450"/>
      <c r="L362" s="451"/>
    </row>
    <row r="363" spans="1:12" ht="25.5">
      <c r="A363" s="484">
        <v>16</v>
      </c>
      <c r="B363" s="484" t="s">
        <v>1584</v>
      </c>
      <c r="C363" s="484" t="s">
        <v>488</v>
      </c>
      <c r="D363" s="484" t="s">
        <v>1585</v>
      </c>
      <c r="E363" s="484"/>
      <c r="F363" s="618">
        <v>1000</v>
      </c>
      <c r="G363" s="484" t="s">
        <v>1586</v>
      </c>
      <c r="H363" s="528">
        <v>4500</v>
      </c>
      <c r="I363" s="512" t="s">
        <v>682</v>
      </c>
      <c r="J363" s="512"/>
      <c r="K363" s="450"/>
      <c r="L363" s="451"/>
    </row>
    <row r="364" spans="1:12" ht="25.5">
      <c r="A364" s="484">
        <v>17</v>
      </c>
      <c r="B364" s="484" t="s">
        <v>1587</v>
      </c>
      <c r="C364" s="484" t="s">
        <v>1588</v>
      </c>
      <c r="D364" s="484" t="s">
        <v>1589</v>
      </c>
      <c r="E364" s="484"/>
      <c r="F364" s="618">
        <v>1500</v>
      </c>
      <c r="G364" s="484" t="s">
        <v>1590</v>
      </c>
      <c r="H364" s="528">
        <v>5000</v>
      </c>
      <c r="I364" s="512" t="s">
        <v>682</v>
      </c>
      <c r="J364" s="512"/>
      <c r="K364" s="450"/>
      <c r="L364" s="451"/>
    </row>
    <row r="365" spans="1:12" ht="15">
      <c r="A365" s="479" t="s">
        <v>1028</v>
      </c>
      <c r="B365" s="480" t="s">
        <v>1037</v>
      </c>
      <c r="C365" s="542"/>
      <c r="D365" s="543"/>
      <c r="E365" s="544"/>
      <c r="F365" s="602">
        <f>F366</f>
        <v>0</v>
      </c>
      <c r="G365" s="545"/>
      <c r="H365" s="507">
        <f>H366</f>
        <v>20000</v>
      </c>
      <c r="I365" s="454">
        <f>COUNTIF(I366,"x")</f>
        <v>0</v>
      </c>
      <c r="J365" s="454">
        <f>COUNTIF(J366,"x")</f>
        <v>1</v>
      </c>
      <c r="K365" s="454">
        <f>COUNTIF(K366,"x")</f>
        <v>1</v>
      </c>
      <c r="L365" s="462">
        <f>L366</f>
        <v>20000</v>
      </c>
    </row>
    <row r="366" spans="1:12" ht="25.5">
      <c r="A366" s="546">
        <v>1</v>
      </c>
      <c r="B366" s="547" t="s">
        <v>1035</v>
      </c>
      <c r="C366" s="547" t="s">
        <v>1034</v>
      </c>
      <c r="D366" s="547" t="s">
        <v>1036</v>
      </c>
      <c r="E366" s="548" t="s">
        <v>1038</v>
      </c>
      <c r="F366" s="619"/>
      <c r="G366" s="547" t="s">
        <v>1039</v>
      </c>
      <c r="H366" s="524">
        <v>20000</v>
      </c>
      <c r="I366" s="549"/>
      <c r="J366" s="549" t="s">
        <v>682</v>
      </c>
      <c r="K366" s="463" t="s">
        <v>682</v>
      </c>
      <c r="L366" s="550">
        <f>H366</f>
        <v>20000</v>
      </c>
    </row>
    <row r="367" spans="1:12" ht="15">
      <c r="A367" s="479" t="s">
        <v>1033</v>
      </c>
      <c r="B367" s="480" t="s">
        <v>1029</v>
      </c>
      <c r="C367" s="480"/>
      <c r="D367" s="481"/>
      <c r="E367" s="479"/>
      <c r="F367" s="602">
        <f>F368</f>
        <v>0</v>
      </c>
      <c r="G367" s="551"/>
      <c r="H367" s="507">
        <f>H368</f>
        <v>20000</v>
      </c>
      <c r="I367" s="454">
        <f>COUNTIF(I368,"x")</f>
        <v>0</v>
      </c>
      <c r="J367" s="448">
        <f>COUNTIF(J368,"x")</f>
        <v>1</v>
      </c>
      <c r="K367" s="448">
        <f>COUNTIF(K368,"x")</f>
        <v>1</v>
      </c>
      <c r="L367" s="462">
        <f>L368</f>
        <v>20000</v>
      </c>
    </row>
    <row r="368" spans="1:12" ht="38.25">
      <c r="A368" s="546">
        <v>1</v>
      </c>
      <c r="B368" s="547" t="s">
        <v>1030</v>
      </c>
      <c r="C368" s="547" t="s">
        <v>1031</v>
      </c>
      <c r="D368" s="547" t="s">
        <v>1032</v>
      </c>
      <c r="E368" s="548" t="s">
        <v>1040</v>
      </c>
      <c r="F368" s="619"/>
      <c r="G368" s="547" t="s">
        <v>1039</v>
      </c>
      <c r="H368" s="524">
        <v>20000</v>
      </c>
      <c r="I368" s="546"/>
      <c r="J368" s="546" t="s">
        <v>682</v>
      </c>
      <c r="K368" s="546" t="s">
        <v>682</v>
      </c>
      <c r="L368" s="550">
        <f>H368</f>
        <v>20000</v>
      </c>
    </row>
    <row r="369" spans="1:12" ht="15">
      <c r="A369" s="552"/>
      <c r="B369" s="553" t="s">
        <v>763</v>
      </c>
      <c r="C369" s="554"/>
      <c r="D369" s="555">
        <f>A108+A137+A164+A225+A292+A307+A333+A336+A346+A364+A366+A368</f>
        <v>352</v>
      </c>
      <c r="E369" s="554"/>
      <c r="F369" s="620"/>
      <c r="G369" s="556" t="s">
        <v>762</v>
      </c>
      <c r="H369" s="557">
        <f>H347+H337+H334+H308+H293+H226+H165+H138+H109+H5+H365+H367</f>
        <v>31964350</v>
      </c>
      <c r="I369" s="557">
        <f>I347+I337+I334+I308+I293+I226+I165+I138+I109+I5+I365+I367</f>
        <v>79</v>
      </c>
      <c r="J369" s="557">
        <f>D369-I369</f>
        <v>273</v>
      </c>
      <c r="K369" s="557">
        <f>K347+K337+K334+K308+K293+K226+K165+K138+K109+K5+K365+K367</f>
        <v>79</v>
      </c>
      <c r="L369" s="558" t="e">
        <f>L6+L110+L139+L205+L226+L294+L334+L347+L366+L368+L308</f>
        <v>#REF!</v>
      </c>
    </row>
    <row r="370" spans="1:12" ht="15">
      <c r="A370" s="559"/>
      <c r="B370" s="560"/>
      <c r="C370" s="560"/>
      <c r="D370" s="561"/>
      <c r="E370" s="562"/>
      <c r="F370" s="621"/>
      <c r="G370" s="564"/>
      <c r="H370" s="565"/>
      <c r="I370" s="566"/>
      <c r="J370" s="566"/>
      <c r="K370" s="563"/>
      <c r="L370" s="567"/>
    </row>
    <row r="371" spans="1:14" s="571" customFormat="1" ht="16.5">
      <c r="A371" s="568"/>
      <c r="B371" s="569" t="s">
        <v>806</v>
      </c>
      <c r="C371" s="570" t="s">
        <v>807</v>
      </c>
      <c r="D371" s="570"/>
      <c r="E371" s="570"/>
      <c r="F371" s="622"/>
      <c r="G371" s="570"/>
      <c r="H371" s="570"/>
      <c r="I371" s="570"/>
      <c r="J371" s="570"/>
      <c r="K371" s="563"/>
      <c r="L371" s="567"/>
      <c r="M371" s="468"/>
      <c r="N371" s="468"/>
    </row>
    <row r="372" spans="1:13" s="571" customFormat="1" ht="16.5">
      <c r="A372" s="567"/>
      <c r="B372" s="569"/>
      <c r="C372" s="570" t="s">
        <v>808</v>
      </c>
      <c r="D372" s="570"/>
      <c r="E372" s="570"/>
      <c r="F372" s="622"/>
      <c r="G372" s="570"/>
      <c r="H372" s="570"/>
      <c r="I372" s="570"/>
      <c r="J372" s="570"/>
      <c r="K372" s="563"/>
      <c r="L372" s="567"/>
      <c r="M372" s="468"/>
    </row>
    <row r="373" spans="1:12" s="571" customFormat="1" ht="16.5" hidden="1">
      <c r="A373" s="567"/>
      <c r="B373" s="572"/>
      <c r="C373" s="573"/>
      <c r="D373" s="574"/>
      <c r="E373" s="575"/>
      <c r="F373" s="623" t="s">
        <v>1076</v>
      </c>
      <c r="G373" s="576"/>
      <c r="H373" s="576"/>
      <c r="I373" s="576"/>
      <c r="J373" s="576"/>
      <c r="K373" s="563"/>
      <c r="L373" s="567"/>
    </row>
    <row r="374" spans="1:12" s="571" customFormat="1" ht="26.25" hidden="1">
      <c r="A374" s="567"/>
      <c r="B374" s="577"/>
      <c r="C374" s="578" t="s">
        <v>722</v>
      </c>
      <c r="D374" s="579"/>
      <c r="E374" s="580"/>
      <c r="F374" s="624" t="s">
        <v>1078</v>
      </c>
      <c r="G374" s="581"/>
      <c r="H374" s="581"/>
      <c r="I374" s="581"/>
      <c r="J374" s="581"/>
      <c r="K374" s="563"/>
      <c r="L374" s="567"/>
    </row>
    <row r="375" spans="2:11" s="571" customFormat="1" ht="16.5" hidden="1">
      <c r="B375" s="582"/>
      <c r="C375" s="583"/>
      <c r="D375" s="584"/>
      <c r="E375" s="585"/>
      <c r="F375" s="625"/>
      <c r="H375" s="587"/>
      <c r="I375" s="585"/>
      <c r="J375" s="586"/>
      <c r="K375" s="586"/>
    </row>
    <row r="376" spans="2:11" s="571" customFormat="1" ht="16.5">
      <c r="B376" s="582"/>
      <c r="C376" s="583"/>
      <c r="D376" s="584"/>
      <c r="E376" s="585"/>
      <c r="F376" s="625"/>
      <c r="H376" s="587"/>
      <c r="I376" s="585"/>
      <c r="J376" s="586"/>
      <c r="K376" s="586"/>
    </row>
    <row r="377" spans="2:11" s="571" customFormat="1" ht="16.5">
      <c r="B377" s="582"/>
      <c r="C377" s="583"/>
      <c r="D377" s="584"/>
      <c r="E377" s="585"/>
      <c r="F377" s="625"/>
      <c r="H377" s="587"/>
      <c r="I377" s="585"/>
      <c r="J377" s="586"/>
      <c r="K377" s="586"/>
    </row>
    <row r="378" spans="2:11" s="571" customFormat="1" ht="16.5">
      <c r="B378" s="582"/>
      <c r="C378" s="583"/>
      <c r="D378" s="584"/>
      <c r="E378" s="585"/>
      <c r="F378" s="625"/>
      <c r="H378" s="587"/>
      <c r="I378" s="585"/>
      <c r="J378" s="586"/>
      <c r="K378" s="586"/>
    </row>
    <row r="379" spans="2:11" s="571" customFormat="1" ht="16.5">
      <c r="B379" s="582"/>
      <c r="C379" s="583"/>
      <c r="D379" s="584"/>
      <c r="E379" s="585"/>
      <c r="F379" s="625"/>
      <c r="H379" s="587"/>
      <c r="I379" s="585"/>
      <c r="J379" s="586"/>
      <c r="K379" s="586"/>
    </row>
    <row r="380" spans="1:17" ht="16.5">
      <c r="A380" s="571"/>
      <c r="B380" s="582"/>
      <c r="C380" s="583"/>
      <c r="D380" s="584"/>
      <c r="E380" s="585"/>
      <c r="F380" s="625"/>
      <c r="G380" s="571"/>
      <c r="H380" s="587"/>
      <c r="I380" s="585"/>
      <c r="J380" s="586"/>
      <c r="K380" s="586"/>
      <c r="L380" s="571"/>
      <c r="M380" s="571"/>
      <c r="N380" s="571"/>
      <c r="O380" s="571"/>
      <c r="P380" s="571"/>
      <c r="Q380" s="571"/>
    </row>
    <row r="381" spans="1:16" ht="16.5">
      <c r="A381" s="571"/>
      <c r="B381" s="582"/>
      <c r="C381" s="583"/>
      <c r="D381" s="588"/>
      <c r="E381" s="588"/>
      <c r="F381" s="626"/>
      <c r="G381" s="571"/>
      <c r="H381" s="587"/>
      <c r="I381" s="585"/>
      <c r="J381" s="586"/>
      <c r="K381" s="586"/>
      <c r="L381" s="571"/>
      <c r="M381" s="571"/>
      <c r="N381" s="571"/>
      <c r="O381" s="571"/>
      <c r="P381" s="571"/>
    </row>
    <row r="382" spans="13:15" ht="16.5">
      <c r="M382" s="571"/>
      <c r="N382" s="571"/>
      <c r="O382" s="571"/>
    </row>
    <row r="383" spans="13:15" ht="16.5">
      <c r="M383" s="571"/>
      <c r="N383" s="571"/>
      <c r="O383" s="571"/>
    </row>
  </sheetData>
  <sheetProtection/>
  <mergeCells count="21">
    <mergeCell ref="F373:J373"/>
    <mergeCell ref="F374:J374"/>
    <mergeCell ref="D381:F381"/>
    <mergeCell ref="L3:L4"/>
    <mergeCell ref="B369:C369"/>
    <mergeCell ref="D369:E369"/>
    <mergeCell ref="B371:B372"/>
    <mergeCell ref="C371:J371"/>
    <mergeCell ref="C372:J372"/>
    <mergeCell ref="F3:F4"/>
    <mergeCell ref="G3:G4"/>
    <mergeCell ref="H3:H4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4">
      <selection activeCell="C5" sqref="C5"/>
    </sheetView>
  </sheetViews>
  <sheetFormatPr defaultColWidth="9.140625" defaultRowHeight="15"/>
  <cols>
    <col min="1" max="1" width="6.140625" style="54" customWidth="1"/>
    <col min="2" max="2" width="16.57421875" style="54" customWidth="1"/>
    <col min="3" max="6" width="15.7109375" style="54" customWidth="1"/>
    <col min="7" max="8" width="0" style="54" hidden="1" customWidth="1"/>
    <col min="9" max="9" width="9.57421875" style="54" hidden="1" customWidth="1"/>
    <col min="10" max="15" width="0" style="54" hidden="1" customWidth="1"/>
    <col min="16" max="16384" width="9.140625" style="54" customWidth="1"/>
  </cols>
  <sheetData>
    <row r="1" spans="1:6" ht="60.75" customHeight="1">
      <c r="A1" s="407" t="s">
        <v>839</v>
      </c>
      <c r="B1" s="407"/>
      <c r="C1" s="407"/>
      <c r="D1" s="407"/>
      <c r="E1" s="407"/>
      <c r="F1" s="407"/>
    </row>
    <row r="2" spans="1:6" ht="49.5">
      <c r="A2" s="55" t="s">
        <v>840</v>
      </c>
      <c r="B2" s="55" t="s">
        <v>841</v>
      </c>
      <c r="C2" s="55" t="s">
        <v>842</v>
      </c>
      <c r="D2" s="56" t="s">
        <v>843</v>
      </c>
      <c r="E2" s="56" t="s">
        <v>844</v>
      </c>
      <c r="F2" s="56" t="s">
        <v>843</v>
      </c>
    </row>
    <row r="3" spans="1:7" ht="16.5">
      <c r="A3" s="57">
        <v>1</v>
      </c>
      <c r="B3" s="58" t="s">
        <v>292</v>
      </c>
      <c r="C3" s="57">
        <v>248</v>
      </c>
      <c r="D3" s="59">
        <f>'cà phê'!G271</f>
        <v>14598450</v>
      </c>
      <c r="E3" s="60">
        <f>'cà phê'!J271</f>
        <v>68</v>
      </c>
      <c r="F3" s="59">
        <f>'cà phê'!K271</f>
        <v>7512500</v>
      </c>
      <c r="G3" s="54">
        <f>F3/D3*100</f>
        <v>51.46094277132162</v>
      </c>
    </row>
    <row r="4" spans="1:7" ht="16.5">
      <c r="A4" s="57">
        <v>2</v>
      </c>
      <c r="B4" s="58" t="s">
        <v>363</v>
      </c>
      <c r="C4" s="57">
        <v>44</v>
      </c>
      <c r="D4" s="59">
        <f>'[1]Cây chè'!G57</f>
        <v>2230000</v>
      </c>
      <c r="E4" s="60">
        <f>Chè!J58</f>
        <v>5</v>
      </c>
      <c r="F4" s="59">
        <f>'[1]Cây chè'!K57</f>
        <v>440000</v>
      </c>
      <c r="G4" s="54">
        <f aca="true" t="shared" si="0" ref="G4:G13">F4/D4*100</f>
        <v>19.730941704035875</v>
      </c>
    </row>
    <row r="5" spans="1:7" ht="16.5">
      <c r="A5" s="57">
        <v>3</v>
      </c>
      <c r="B5" s="58" t="s">
        <v>845</v>
      </c>
      <c r="C5" s="60">
        <v>41</v>
      </c>
      <c r="D5" s="59">
        <f>Bơ!G64</f>
        <v>396500</v>
      </c>
      <c r="E5" s="60">
        <f>Bơ!J64</f>
        <v>22</v>
      </c>
      <c r="F5" s="59">
        <f>Bơ!K64</f>
        <v>249250</v>
      </c>
      <c r="G5" s="54">
        <f t="shared" si="0"/>
        <v>62.862547288776796</v>
      </c>
    </row>
    <row r="6" spans="1:7" ht="16.5">
      <c r="A6" s="57">
        <v>4</v>
      </c>
      <c r="B6" s="58" t="s">
        <v>846</v>
      </c>
      <c r="C6" s="57">
        <v>12</v>
      </c>
      <c r="D6" s="59">
        <f>'[1]Cây tiêu'!G27</f>
        <v>132000</v>
      </c>
      <c r="E6" s="60">
        <f>Tiêu!J27</f>
        <v>5</v>
      </c>
      <c r="F6" s="59">
        <f>Tiêu!K27</f>
        <v>37000</v>
      </c>
      <c r="G6" s="54">
        <f t="shared" si="0"/>
        <v>28.030303030303028</v>
      </c>
    </row>
    <row r="7" spans="1:7" ht="16.5">
      <c r="A7" s="57">
        <v>5</v>
      </c>
      <c r="B7" s="58" t="s">
        <v>847</v>
      </c>
      <c r="C7" s="57">
        <v>8</v>
      </c>
      <c r="D7" s="59">
        <f>'Sầu riêng'!G27</f>
        <v>306000</v>
      </c>
      <c r="E7" s="60">
        <f>'Sầu riêng'!J27</f>
        <v>8</v>
      </c>
      <c r="F7" s="59">
        <f>'Sầu riêng'!K27</f>
        <v>300000</v>
      </c>
      <c r="G7" s="54">
        <f>F7/D7*100</f>
        <v>98.0392156862745</v>
      </c>
    </row>
    <row r="8" spans="1:7" ht="16.5">
      <c r="A8" s="57">
        <v>6</v>
      </c>
      <c r="B8" s="58" t="s">
        <v>848</v>
      </c>
      <c r="C8" s="60">
        <v>6</v>
      </c>
      <c r="D8" s="59">
        <f>'[1]Cây mắc ca'!G22</f>
        <v>638000</v>
      </c>
      <c r="E8" s="60">
        <f>'Mắc ca'!J22</f>
        <v>4</v>
      </c>
      <c r="F8" s="59">
        <f>'[1]Cây mắc ca'!K22</f>
        <v>552000</v>
      </c>
      <c r="G8" s="54">
        <f t="shared" si="0"/>
        <v>86.52037617554859</v>
      </c>
    </row>
    <row r="9" spans="1:7" ht="16.5">
      <c r="A9" s="57">
        <v>7</v>
      </c>
      <c r="B9" s="58" t="s">
        <v>849</v>
      </c>
      <c r="C9" s="57">
        <v>2</v>
      </c>
      <c r="D9" s="59">
        <f>'[1]Cây mít nghệ'!G15</f>
        <v>15000</v>
      </c>
      <c r="E9" s="60">
        <f>'Mít nghệ'!J15</f>
        <v>1</v>
      </c>
      <c r="F9" s="59">
        <f>'[1]Cây mít nghệ'!K15</f>
        <v>5000</v>
      </c>
      <c r="G9" s="54">
        <f t="shared" si="0"/>
        <v>33.33333333333333</v>
      </c>
    </row>
    <row r="10" spans="1:12" ht="16.5">
      <c r="A10" s="57">
        <v>8</v>
      </c>
      <c r="B10" s="58" t="s">
        <v>850</v>
      </c>
      <c r="C10" s="57">
        <v>2</v>
      </c>
      <c r="D10" s="59">
        <f>'[1]Cây măng cụt'!G15</f>
        <v>20000</v>
      </c>
      <c r="E10" s="60">
        <f>'Măng cụt'!J15</f>
        <v>1</v>
      </c>
      <c r="F10" s="59">
        <f>'[1]Cây măng cụt'!K15</f>
        <v>5000</v>
      </c>
      <c r="G10" s="54">
        <f>F10/D10*100</f>
        <v>25</v>
      </c>
      <c r="H10" s="54">
        <f>30</f>
        <v>30</v>
      </c>
      <c r="I10" s="378">
        <f>D10+D9+D11+D13</f>
        <v>634700</v>
      </c>
      <c r="J10" s="378">
        <v>7</v>
      </c>
      <c r="K10" s="378">
        <f>F10+F9+F11+F13</f>
        <v>66000</v>
      </c>
      <c r="L10" s="54">
        <f>K10/I10*100</f>
        <v>10.398613518197573</v>
      </c>
    </row>
    <row r="11" spans="1:7" ht="16.5">
      <c r="A11" s="57">
        <v>9</v>
      </c>
      <c r="B11" s="58" t="s">
        <v>851</v>
      </c>
      <c r="C11" s="57">
        <v>2</v>
      </c>
      <c r="D11" s="59">
        <f>'[1]Cây chuối'!G15</f>
        <v>12000</v>
      </c>
      <c r="E11" s="60">
        <f>chuối!J17</f>
        <v>3</v>
      </c>
      <c r="F11" s="59">
        <f>'[1]Cây chuối'!K15</f>
        <v>2000</v>
      </c>
      <c r="G11" s="54">
        <f t="shared" si="0"/>
        <v>16.666666666666664</v>
      </c>
    </row>
    <row r="12" spans="1:7" ht="16.5">
      <c r="A12" s="57">
        <v>10</v>
      </c>
      <c r="B12" s="58" t="s">
        <v>602</v>
      </c>
      <c r="C12" s="60">
        <v>17</v>
      </c>
      <c r="D12" s="59">
        <f>'[1]cây điều'!G34</f>
        <v>279300</v>
      </c>
      <c r="E12" s="60">
        <f>điều!J34</f>
        <v>3</v>
      </c>
      <c r="F12" s="59">
        <f>'[1]cây điều'!K34</f>
        <v>221000</v>
      </c>
      <c r="G12" s="54">
        <f t="shared" si="0"/>
        <v>79.1263873970641</v>
      </c>
    </row>
    <row r="13" spans="1:7" ht="16.5">
      <c r="A13" s="57">
        <v>11</v>
      </c>
      <c r="B13" s="58" t="s">
        <v>50</v>
      </c>
      <c r="C13" s="57">
        <v>26</v>
      </c>
      <c r="D13" s="59">
        <f>'[1]Cay ăn quả '!G44</f>
        <v>587700</v>
      </c>
      <c r="E13" s="60">
        <f>'ăn quả khác'!J49</f>
        <v>5</v>
      </c>
      <c r="F13" s="59">
        <f>'[1]Cay ăn quả '!K44</f>
        <v>54000</v>
      </c>
      <c r="G13" s="54">
        <f t="shared" si="0"/>
        <v>9.188361408882082</v>
      </c>
    </row>
    <row r="14" spans="1:6" ht="16.5">
      <c r="A14" s="57"/>
      <c r="B14" s="61" t="s">
        <v>852</v>
      </c>
      <c r="C14" s="61">
        <f>SUM(C3:C13)</f>
        <v>408</v>
      </c>
      <c r="D14" s="62">
        <f>SUM(D3:D13)</f>
        <v>19214950</v>
      </c>
      <c r="E14" s="374">
        <f>SUM(E3:E13)</f>
        <v>125</v>
      </c>
      <c r="F14" s="62">
        <f>SUM(F3:F13)</f>
        <v>9377750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5"/>
  <sheetViews>
    <sheetView zoomScalePageLayoutView="0" workbookViewId="0" topLeftCell="A1">
      <pane xSplit="2" ySplit="11" topLeftCell="G27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272" sqref="G272"/>
    </sheetView>
  </sheetViews>
  <sheetFormatPr defaultColWidth="9.140625" defaultRowHeight="15"/>
  <cols>
    <col min="1" max="1" width="5.7109375" style="0" customWidth="1"/>
    <col min="2" max="2" width="19.57421875" style="29" customWidth="1"/>
    <col min="3" max="3" width="22.8515625" style="29" customWidth="1"/>
    <col min="4" max="4" width="27.140625" style="29" customWidth="1"/>
    <col min="5" max="5" width="14.421875" style="33" customWidth="1"/>
    <col min="6" max="6" width="30.57421875" style="29" bestFit="1" customWidth="1"/>
    <col min="7" max="7" width="12.7109375" style="0" customWidth="1"/>
    <col min="8" max="8" width="10.00390625" style="0" customWidth="1"/>
    <col min="9" max="9" width="12.7109375" style="0" customWidth="1"/>
    <col min="10" max="10" width="9.8515625" style="0" customWidth="1"/>
    <col min="11" max="11" width="16.7109375" style="0" customWidth="1"/>
    <col min="12" max="12" width="10.140625" style="0" bestFit="1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1066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822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2" ht="15">
      <c r="A12" s="73" t="s">
        <v>4</v>
      </c>
      <c r="B12" s="73" t="s">
        <v>357</v>
      </c>
      <c r="C12" s="73"/>
      <c r="D12" s="73"/>
      <c r="E12" s="73"/>
      <c r="F12" s="74"/>
      <c r="G12" s="75">
        <f>SUM(G13:G97)</f>
        <v>7995000</v>
      </c>
      <c r="H12" s="76"/>
      <c r="I12" s="76"/>
      <c r="J12" s="77">
        <f>COUNTIF(J13:J97,"x")</f>
        <v>20</v>
      </c>
      <c r="K12" s="78">
        <f>SUM(K13:K97)</f>
        <v>4468000</v>
      </c>
      <c r="L12" s="200"/>
    </row>
    <row r="13" spans="1:11" ht="66.75" customHeight="1">
      <c r="A13" s="79">
        <v>1</v>
      </c>
      <c r="B13" s="79" t="s">
        <v>496</v>
      </c>
      <c r="C13" s="80" t="s">
        <v>497</v>
      </c>
      <c r="D13" s="80" t="s">
        <v>713</v>
      </c>
      <c r="E13" s="79" t="s">
        <v>498</v>
      </c>
      <c r="F13" s="80" t="s">
        <v>810</v>
      </c>
      <c r="G13" s="81">
        <f>2000*1200+300000</f>
        <v>2700000</v>
      </c>
      <c r="H13" s="82"/>
      <c r="I13" s="82" t="s">
        <v>682</v>
      </c>
      <c r="J13" s="83" t="s">
        <v>682</v>
      </c>
      <c r="K13" s="84">
        <f>G13</f>
        <v>2700000</v>
      </c>
    </row>
    <row r="14" spans="1:12" ht="30">
      <c r="A14" s="85">
        <v>2</v>
      </c>
      <c r="B14" s="397" t="s">
        <v>1042</v>
      </c>
      <c r="C14" s="398" t="s">
        <v>361</v>
      </c>
      <c r="D14" s="397" t="s">
        <v>804</v>
      </c>
      <c r="E14" s="398" t="s">
        <v>362</v>
      </c>
      <c r="F14" s="87" t="s">
        <v>1023</v>
      </c>
      <c r="G14" s="89">
        <v>350000</v>
      </c>
      <c r="H14" s="90"/>
      <c r="I14" s="91" t="s">
        <v>682</v>
      </c>
      <c r="J14" s="92" t="s">
        <v>682</v>
      </c>
      <c r="K14" s="93">
        <f>G14</f>
        <v>350000</v>
      </c>
      <c r="L14" s="367"/>
    </row>
    <row r="15" spans="1:11" ht="15">
      <c r="A15" s="79">
        <v>3</v>
      </c>
      <c r="B15" s="86"/>
      <c r="C15" s="94" t="s">
        <v>391</v>
      </c>
      <c r="D15" s="94" t="s">
        <v>392</v>
      </c>
      <c r="E15" s="85" t="s">
        <v>393</v>
      </c>
      <c r="F15" s="94" t="s">
        <v>292</v>
      </c>
      <c r="G15" s="95">
        <v>500000</v>
      </c>
      <c r="H15" s="90"/>
      <c r="I15" s="91" t="s">
        <v>682</v>
      </c>
      <c r="J15" s="92"/>
      <c r="K15" s="96"/>
    </row>
    <row r="16" spans="1:11" ht="30">
      <c r="A16" s="206"/>
      <c r="B16" s="399"/>
      <c r="C16" s="398" t="s">
        <v>671</v>
      </c>
      <c r="D16" s="397" t="s">
        <v>803</v>
      </c>
      <c r="E16" s="398" t="s">
        <v>364</v>
      </c>
      <c r="F16" s="398" t="s">
        <v>811</v>
      </c>
      <c r="G16" s="400">
        <v>360000</v>
      </c>
      <c r="H16" s="401"/>
      <c r="I16" s="402" t="s">
        <v>682</v>
      </c>
      <c r="J16" s="403"/>
      <c r="K16" s="96"/>
    </row>
    <row r="17" spans="1:11" ht="15">
      <c r="A17" s="85">
        <v>4</v>
      </c>
      <c r="B17" s="97"/>
      <c r="C17" s="94" t="s">
        <v>380</v>
      </c>
      <c r="D17" s="94" t="s">
        <v>369</v>
      </c>
      <c r="E17" s="85" t="s">
        <v>381</v>
      </c>
      <c r="F17" s="94" t="s">
        <v>853</v>
      </c>
      <c r="G17" s="95">
        <v>200000</v>
      </c>
      <c r="H17" s="90"/>
      <c r="I17" s="91" t="s">
        <v>682</v>
      </c>
      <c r="J17" s="97"/>
      <c r="K17" s="96"/>
    </row>
    <row r="18" spans="1:11" ht="30">
      <c r="A18" s="79">
        <v>5</v>
      </c>
      <c r="B18" s="97"/>
      <c r="C18" s="98" t="s">
        <v>714</v>
      </c>
      <c r="D18" s="85" t="s">
        <v>406</v>
      </c>
      <c r="E18" s="85" t="s">
        <v>407</v>
      </c>
      <c r="F18" s="87" t="s">
        <v>854</v>
      </c>
      <c r="G18" s="89">
        <v>250000</v>
      </c>
      <c r="H18" s="90"/>
      <c r="I18" s="91" t="s">
        <v>682</v>
      </c>
      <c r="J18" s="92" t="s">
        <v>682</v>
      </c>
      <c r="K18" s="93">
        <f>G18</f>
        <v>250000</v>
      </c>
    </row>
    <row r="19" spans="1:11" ht="15">
      <c r="A19" s="85">
        <v>6</v>
      </c>
      <c r="B19" s="99"/>
      <c r="C19" s="94" t="s">
        <v>378</v>
      </c>
      <c r="D19" s="94" t="s">
        <v>369</v>
      </c>
      <c r="E19" s="85" t="s">
        <v>379</v>
      </c>
      <c r="F19" s="100" t="s">
        <v>853</v>
      </c>
      <c r="G19" s="101">
        <v>200000</v>
      </c>
      <c r="H19" s="102"/>
      <c r="I19" s="91" t="s">
        <v>682</v>
      </c>
      <c r="J19" s="97"/>
      <c r="K19" s="96"/>
    </row>
    <row r="20" spans="1:11" ht="15">
      <c r="A20" s="79">
        <v>7</v>
      </c>
      <c r="B20" s="99"/>
      <c r="C20" s="85" t="s">
        <v>374</v>
      </c>
      <c r="D20" s="85" t="s">
        <v>369</v>
      </c>
      <c r="E20" s="85" t="s">
        <v>375</v>
      </c>
      <c r="F20" s="87" t="s">
        <v>855</v>
      </c>
      <c r="G20" s="89">
        <v>134000</v>
      </c>
      <c r="H20" s="90"/>
      <c r="I20" s="91" t="s">
        <v>682</v>
      </c>
      <c r="J20" s="97"/>
      <c r="K20" s="96"/>
    </row>
    <row r="21" spans="1:10" s="406" customFormat="1" ht="30">
      <c r="A21" s="394">
        <v>9</v>
      </c>
      <c r="B21" s="396" t="s">
        <v>827</v>
      </c>
      <c r="C21" s="404" t="s">
        <v>828</v>
      </c>
      <c r="D21" s="396" t="s">
        <v>832</v>
      </c>
      <c r="E21" s="395" t="s">
        <v>829</v>
      </c>
      <c r="F21" s="396" t="s">
        <v>833</v>
      </c>
      <c r="G21" s="405">
        <v>220000</v>
      </c>
      <c r="H21" s="404"/>
      <c r="I21" s="395" t="s">
        <v>682</v>
      </c>
      <c r="J21" s="395" t="s">
        <v>682</v>
      </c>
    </row>
    <row r="22" spans="1:11" ht="15">
      <c r="A22" s="85">
        <v>8</v>
      </c>
      <c r="B22" s="85" t="s">
        <v>386</v>
      </c>
      <c r="C22" s="85" t="s">
        <v>387</v>
      </c>
      <c r="D22" s="85" t="s">
        <v>369</v>
      </c>
      <c r="E22" s="85" t="s">
        <v>388</v>
      </c>
      <c r="F22" s="87" t="s">
        <v>856</v>
      </c>
      <c r="G22" s="89">
        <v>100000</v>
      </c>
      <c r="H22" s="90"/>
      <c r="I22" s="91" t="s">
        <v>682</v>
      </c>
      <c r="J22" s="92" t="s">
        <v>682</v>
      </c>
      <c r="K22" s="93">
        <f>G22</f>
        <v>100000</v>
      </c>
    </row>
    <row r="23" spans="1:11" ht="15">
      <c r="A23" s="79">
        <v>9</v>
      </c>
      <c r="B23" s="94"/>
      <c r="C23" s="94" t="s">
        <v>411</v>
      </c>
      <c r="D23" s="94" t="s">
        <v>412</v>
      </c>
      <c r="E23" s="85" t="s">
        <v>413</v>
      </c>
      <c r="F23" s="94" t="s">
        <v>18</v>
      </c>
      <c r="G23" s="95">
        <v>200000</v>
      </c>
      <c r="H23" s="90"/>
      <c r="I23" s="91" t="s">
        <v>682</v>
      </c>
      <c r="J23" s="92" t="s">
        <v>682</v>
      </c>
      <c r="K23" s="93">
        <f>G23</f>
        <v>200000</v>
      </c>
    </row>
    <row r="24" spans="1:11" ht="15">
      <c r="A24" s="85">
        <v>10</v>
      </c>
      <c r="B24" s="94" t="s">
        <v>672</v>
      </c>
      <c r="C24" s="94" t="s">
        <v>430</v>
      </c>
      <c r="D24" s="94" t="s">
        <v>673</v>
      </c>
      <c r="E24" s="85" t="s">
        <v>674</v>
      </c>
      <c r="F24" s="94" t="s">
        <v>680</v>
      </c>
      <c r="G24" s="95">
        <v>180000</v>
      </c>
      <c r="H24" s="90"/>
      <c r="I24" s="91" t="s">
        <v>682</v>
      </c>
      <c r="J24" s="97" t="s">
        <v>682</v>
      </c>
      <c r="K24" s="93">
        <v>180000</v>
      </c>
    </row>
    <row r="25" spans="1:11" ht="15">
      <c r="A25" s="79">
        <v>11</v>
      </c>
      <c r="B25" s="97"/>
      <c r="C25" s="94" t="s">
        <v>423</v>
      </c>
      <c r="D25" s="94" t="s">
        <v>369</v>
      </c>
      <c r="E25" s="85" t="s">
        <v>424</v>
      </c>
      <c r="F25" s="97" t="s">
        <v>857</v>
      </c>
      <c r="G25" s="101">
        <v>80000</v>
      </c>
      <c r="H25" s="102"/>
      <c r="I25" s="91" t="s">
        <v>682</v>
      </c>
      <c r="J25" s="97"/>
      <c r="K25" s="96"/>
    </row>
    <row r="26" spans="1:11" ht="15">
      <c r="A26" s="85">
        <v>12</v>
      </c>
      <c r="B26" s="97"/>
      <c r="C26" s="94" t="s">
        <v>398</v>
      </c>
      <c r="D26" s="94" t="s">
        <v>369</v>
      </c>
      <c r="E26" s="92"/>
      <c r="F26" s="94" t="s">
        <v>856</v>
      </c>
      <c r="G26" s="95">
        <v>100000</v>
      </c>
      <c r="H26" s="90"/>
      <c r="I26" s="91" t="s">
        <v>682</v>
      </c>
      <c r="J26" s="97"/>
      <c r="K26" s="96"/>
    </row>
    <row r="27" spans="1:11" ht="15">
      <c r="A27" s="79">
        <v>13</v>
      </c>
      <c r="B27" s="97"/>
      <c r="C27" s="94" t="s">
        <v>382</v>
      </c>
      <c r="D27" s="94" t="s">
        <v>369</v>
      </c>
      <c r="E27" s="85" t="s">
        <v>383</v>
      </c>
      <c r="F27" s="94" t="s">
        <v>856</v>
      </c>
      <c r="G27" s="95">
        <v>100000</v>
      </c>
      <c r="H27" s="90"/>
      <c r="I27" s="91" t="s">
        <v>682</v>
      </c>
      <c r="J27" s="97"/>
      <c r="K27" s="96"/>
    </row>
    <row r="28" spans="1:11" ht="15">
      <c r="A28" s="85">
        <v>14</v>
      </c>
      <c r="B28" s="97"/>
      <c r="C28" s="85" t="s">
        <v>376</v>
      </c>
      <c r="D28" s="85" t="s">
        <v>416</v>
      </c>
      <c r="E28" s="85" t="s">
        <v>377</v>
      </c>
      <c r="F28" s="103" t="s">
        <v>858</v>
      </c>
      <c r="G28" s="104">
        <v>90000</v>
      </c>
      <c r="H28" s="105"/>
      <c r="I28" s="91" t="s">
        <v>682</v>
      </c>
      <c r="J28" s="92"/>
      <c r="K28" s="96"/>
    </row>
    <row r="29" spans="1:11" ht="15">
      <c r="A29" s="79">
        <v>15</v>
      </c>
      <c r="B29" s="97"/>
      <c r="C29" s="94" t="s">
        <v>420</v>
      </c>
      <c r="D29" s="94" t="s">
        <v>369</v>
      </c>
      <c r="E29" s="85" t="s">
        <v>385</v>
      </c>
      <c r="F29" s="97" t="s">
        <v>857</v>
      </c>
      <c r="G29" s="104">
        <v>80000</v>
      </c>
      <c r="H29" s="102"/>
      <c r="I29" s="91" t="s">
        <v>682</v>
      </c>
      <c r="J29" s="97"/>
      <c r="K29" s="96"/>
    </row>
    <row r="30" spans="1:11" ht="15">
      <c r="A30" s="85">
        <v>16</v>
      </c>
      <c r="B30" s="94"/>
      <c r="C30" s="94" t="s">
        <v>389</v>
      </c>
      <c r="D30" s="94" t="s">
        <v>369</v>
      </c>
      <c r="E30" s="85" t="s">
        <v>390</v>
      </c>
      <c r="F30" s="97" t="s">
        <v>859</v>
      </c>
      <c r="G30" s="95">
        <v>50000</v>
      </c>
      <c r="H30" s="90"/>
      <c r="I30" s="91" t="s">
        <v>682</v>
      </c>
      <c r="J30" s="97"/>
      <c r="K30" s="96"/>
    </row>
    <row r="31" spans="1:11" ht="15">
      <c r="A31" s="79">
        <v>17</v>
      </c>
      <c r="B31" s="94"/>
      <c r="C31" s="85" t="s">
        <v>371</v>
      </c>
      <c r="D31" s="85" t="s">
        <v>369</v>
      </c>
      <c r="E31" s="85" t="s">
        <v>372</v>
      </c>
      <c r="F31" s="103" t="s">
        <v>860</v>
      </c>
      <c r="G31" s="95">
        <v>60000</v>
      </c>
      <c r="H31" s="106"/>
      <c r="I31" s="91" t="s">
        <v>682</v>
      </c>
      <c r="J31" s="92"/>
      <c r="K31" s="96"/>
    </row>
    <row r="32" spans="1:11" ht="15">
      <c r="A32" s="85">
        <v>18</v>
      </c>
      <c r="B32" s="94"/>
      <c r="C32" s="94" t="s">
        <v>400</v>
      </c>
      <c r="D32" s="94" t="s">
        <v>401</v>
      </c>
      <c r="E32" s="85" t="s">
        <v>402</v>
      </c>
      <c r="F32" s="94" t="s">
        <v>18</v>
      </c>
      <c r="G32" s="101">
        <v>100000</v>
      </c>
      <c r="H32" s="102"/>
      <c r="I32" s="91" t="s">
        <v>682</v>
      </c>
      <c r="J32" s="97"/>
      <c r="K32" s="96"/>
    </row>
    <row r="33" spans="1:11" ht="15">
      <c r="A33" s="79">
        <v>19</v>
      </c>
      <c r="B33" s="94"/>
      <c r="C33" s="94" t="s">
        <v>394</v>
      </c>
      <c r="D33" s="94" t="s">
        <v>369</v>
      </c>
      <c r="E33" s="85" t="s">
        <v>395</v>
      </c>
      <c r="F33" s="97" t="s">
        <v>861</v>
      </c>
      <c r="G33" s="101">
        <v>70000</v>
      </c>
      <c r="H33" s="102"/>
      <c r="I33" s="91" t="s">
        <v>682</v>
      </c>
      <c r="J33" s="97"/>
      <c r="K33" s="96"/>
    </row>
    <row r="34" spans="1:11" ht="15">
      <c r="A34" s="85">
        <v>20</v>
      </c>
      <c r="B34" s="94"/>
      <c r="C34" s="94" t="s">
        <v>384</v>
      </c>
      <c r="D34" s="94" t="s">
        <v>369</v>
      </c>
      <c r="E34" s="85" t="s">
        <v>385</v>
      </c>
      <c r="F34" s="97" t="s">
        <v>859</v>
      </c>
      <c r="G34" s="101">
        <v>50000</v>
      </c>
      <c r="H34" s="102"/>
      <c r="I34" s="91" t="s">
        <v>682</v>
      </c>
      <c r="J34" s="97"/>
      <c r="K34" s="96"/>
    </row>
    <row r="35" spans="1:11" ht="15">
      <c r="A35" s="79">
        <v>21</v>
      </c>
      <c r="B35" s="94"/>
      <c r="C35" s="85" t="s">
        <v>431</v>
      </c>
      <c r="D35" s="85" t="s">
        <v>369</v>
      </c>
      <c r="E35" s="85" t="s">
        <v>432</v>
      </c>
      <c r="F35" s="107" t="s">
        <v>860</v>
      </c>
      <c r="G35" s="101">
        <v>60000</v>
      </c>
      <c r="H35" s="105"/>
      <c r="I35" s="91" t="s">
        <v>682</v>
      </c>
      <c r="J35" s="92"/>
      <c r="K35" s="96"/>
    </row>
    <row r="36" spans="1:11" ht="15">
      <c r="A36" s="85">
        <v>22</v>
      </c>
      <c r="B36" s="94" t="s">
        <v>777</v>
      </c>
      <c r="C36" s="85" t="s">
        <v>778</v>
      </c>
      <c r="D36" s="85" t="s">
        <v>779</v>
      </c>
      <c r="E36" s="108" t="s">
        <v>780</v>
      </c>
      <c r="F36" s="103" t="s">
        <v>18</v>
      </c>
      <c r="G36" s="104">
        <v>100000</v>
      </c>
      <c r="H36" s="105"/>
      <c r="I36" s="91" t="s">
        <v>682</v>
      </c>
      <c r="J36" s="109" t="s">
        <v>682</v>
      </c>
      <c r="K36" s="110">
        <f>G36</f>
        <v>100000</v>
      </c>
    </row>
    <row r="37" spans="1:11" ht="30">
      <c r="A37" s="79">
        <v>23</v>
      </c>
      <c r="B37" s="94"/>
      <c r="C37" s="85" t="s">
        <v>396</v>
      </c>
      <c r="D37" s="87" t="s">
        <v>802</v>
      </c>
      <c r="E37" s="85" t="s">
        <v>397</v>
      </c>
      <c r="F37" s="103" t="s">
        <v>861</v>
      </c>
      <c r="G37" s="104">
        <v>70000</v>
      </c>
      <c r="H37" s="105"/>
      <c r="I37" s="91" t="s">
        <v>682</v>
      </c>
      <c r="J37" s="92"/>
      <c r="K37" s="96"/>
    </row>
    <row r="38" spans="1:11" ht="15">
      <c r="A38" s="85">
        <v>24</v>
      </c>
      <c r="B38" s="94"/>
      <c r="C38" s="94" t="s">
        <v>425</v>
      </c>
      <c r="D38" s="94" t="s">
        <v>369</v>
      </c>
      <c r="E38" s="85" t="s">
        <v>426</v>
      </c>
      <c r="F38" s="97" t="s">
        <v>860</v>
      </c>
      <c r="G38" s="101">
        <v>60000</v>
      </c>
      <c r="H38" s="102"/>
      <c r="I38" s="91" t="s">
        <v>682</v>
      </c>
      <c r="J38" s="97"/>
      <c r="K38" s="96"/>
    </row>
    <row r="39" spans="1:11" ht="15">
      <c r="A39" s="79">
        <v>25</v>
      </c>
      <c r="B39" s="94"/>
      <c r="C39" s="94" t="s">
        <v>427</v>
      </c>
      <c r="D39" s="94" t="s">
        <v>369</v>
      </c>
      <c r="E39" s="85" t="s">
        <v>428</v>
      </c>
      <c r="F39" s="97" t="s">
        <v>860</v>
      </c>
      <c r="G39" s="101">
        <v>60000</v>
      </c>
      <c r="H39" s="102"/>
      <c r="I39" s="91" t="s">
        <v>682</v>
      </c>
      <c r="J39" s="97"/>
      <c r="K39" s="96"/>
    </row>
    <row r="40" spans="1:11" ht="15">
      <c r="A40" s="85">
        <v>26</v>
      </c>
      <c r="B40" s="94"/>
      <c r="C40" s="94" t="s">
        <v>421</v>
      </c>
      <c r="D40" s="94" t="s">
        <v>369</v>
      </c>
      <c r="E40" s="85" t="s">
        <v>422</v>
      </c>
      <c r="F40" s="97" t="s">
        <v>862</v>
      </c>
      <c r="G40" s="101">
        <v>30000</v>
      </c>
      <c r="H40" s="102"/>
      <c r="I40" s="91" t="s">
        <v>682</v>
      </c>
      <c r="J40" s="97"/>
      <c r="K40" s="96"/>
    </row>
    <row r="41" spans="1:11" ht="15">
      <c r="A41" s="79">
        <v>27</v>
      </c>
      <c r="B41" s="85"/>
      <c r="C41" s="85" t="s">
        <v>492</v>
      </c>
      <c r="D41" s="85" t="s">
        <v>493</v>
      </c>
      <c r="E41" s="111"/>
      <c r="F41" s="87" t="s">
        <v>862</v>
      </c>
      <c r="G41" s="101">
        <v>30000</v>
      </c>
      <c r="H41" s="106"/>
      <c r="I41" s="91" t="s">
        <v>682</v>
      </c>
      <c r="J41" s="92"/>
      <c r="K41" s="96"/>
    </row>
    <row r="42" spans="1:11" ht="15">
      <c r="A42" s="85">
        <v>28</v>
      </c>
      <c r="B42" s="94"/>
      <c r="C42" s="94" t="s">
        <v>358</v>
      </c>
      <c r="D42" s="94" t="s">
        <v>359</v>
      </c>
      <c r="E42" s="85" t="s">
        <v>360</v>
      </c>
      <c r="F42" s="97" t="s">
        <v>863</v>
      </c>
      <c r="G42" s="101">
        <v>10000</v>
      </c>
      <c r="H42" s="102"/>
      <c r="I42" s="91" t="s">
        <v>682</v>
      </c>
      <c r="J42" s="97"/>
      <c r="K42" s="96"/>
    </row>
    <row r="43" spans="1:11" ht="15">
      <c r="A43" s="79">
        <v>29</v>
      </c>
      <c r="B43" s="94"/>
      <c r="C43" s="94" t="s">
        <v>365</v>
      </c>
      <c r="D43" s="94" t="s">
        <v>366</v>
      </c>
      <c r="E43" s="85" t="s">
        <v>367</v>
      </c>
      <c r="F43" s="97" t="s">
        <v>862</v>
      </c>
      <c r="G43" s="101">
        <v>30000</v>
      </c>
      <c r="H43" s="90"/>
      <c r="I43" s="91" t="s">
        <v>682</v>
      </c>
      <c r="J43" s="97"/>
      <c r="K43" s="96"/>
    </row>
    <row r="44" spans="1:11" ht="15">
      <c r="A44" s="85">
        <v>30</v>
      </c>
      <c r="B44" s="94"/>
      <c r="C44" s="112" t="s">
        <v>417</v>
      </c>
      <c r="D44" s="112" t="s">
        <v>369</v>
      </c>
      <c r="E44" s="85"/>
      <c r="F44" s="103" t="s">
        <v>859</v>
      </c>
      <c r="G44" s="101">
        <v>50000</v>
      </c>
      <c r="H44" s="105"/>
      <c r="I44" s="91" t="s">
        <v>682</v>
      </c>
      <c r="J44" s="92"/>
      <c r="K44" s="96"/>
    </row>
    <row r="45" spans="1:11" ht="15">
      <c r="A45" s="79">
        <v>31</v>
      </c>
      <c r="B45" s="94"/>
      <c r="C45" s="94" t="s">
        <v>368</v>
      </c>
      <c r="D45" s="94" t="s">
        <v>369</v>
      </c>
      <c r="E45" s="85" t="s">
        <v>370</v>
      </c>
      <c r="F45" s="97" t="s">
        <v>694</v>
      </c>
      <c r="G45" s="95">
        <v>30000</v>
      </c>
      <c r="H45" s="90"/>
      <c r="I45" s="91" t="s">
        <v>682</v>
      </c>
      <c r="J45" s="97"/>
      <c r="K45" s="96"/>
    </row>
    <row r="46" spans="1:11" ht="15">
      <c r="A46" s="85">
        <v>32</v>
      </c>
      <c r="B46" s="94"/>
      <c r="C46" s="94" t="s">
        <v>429</v>
      </c>
      <c r="D46" s="94" t="s">
        <v>369</v>
      </c>
      <c r="E46" s="85"/>
      <c r="F46" s="97" t="s">
        <v>695</v>
      </c>
      <c r="G46" s="101">
        <v>20000</v>
      </c>
      <c r="H46" s="102"/>
      <c r="I46" s="91" t="s">
        <v>682</v>
      </c>
      <c r="J46" s="97"/>
      <c r="K46" s="96"/>
    </row>
    <row r="47" spans="1:11" ht="15">
      <c r="A47" s="79">
        <v>33</v>
      </c>
      <c r="B47" s="94"/>
      <c r="C47" s="94" t="s">
        <v>482</v>
      </c>
      <c r="D47" s="94" t="s">
        <v>483</v>
      </c>
      <c r="E47" s="85"/>
      <c r="F47" s="94" t="s">
        <v>292</v>
      </c>
      <c r="G47" s="95">
        <v>35000</v>
      </c>
      <c r="H47" s="90"/>
      <c r="I47" s="91" t="s">
        <v>682</v>
      </c>
      <c r="J47" s="97"/>
      <c r="K47" s="96"/>
    </row>
    <row r="48" spans="1:11" ht="15">
      <c r="A48" s="85">
        <v>34</v>
      </c>
      <c r="B48" s="94"/>
      <c r="C48" s="94" t="s">
        <v>435</v>
      </c>
      <c r="D48" s="94" t="s">
        <v>434</v>
      </c>
      <c r="E48" s="85"/>
      <c r="F48" s="97" t="s">
        <v>864</v>
      </c>
      <c r="G48" s="95">
        <v>25000</v>
      </c>
      <c r="H48" s="90"/>
      <c r="I48" s="91" t="s">
        <v>682</v>
      </c>
      <c r="J48" s="97"/>
      <c r="K48" s="96"/>
    </row>
    <row r="49" spans="1:11" ht="15">
      <c r="A49" s="79">
        <v>35</v>
      </c>
      <c r="B49" s="94"/>
      <c r="C49" s="94" t="s">
        <v>445</v>
      </c>
      <c r="D49" s="94" t="s">
        <v>434</v>
      </c>
      <c r="E49" s="85"/>
      <c r="F49" s="97" t="s">
        <v>864</v>
      </c>
      <c r="G49" s="95">
        <v>25000</v>
      </c>
      <c r="H49" s="90"/>
      <c r="I49" s="91" t="s">
        <v>682</v>
      </c>
      <c r="J49" s="97"/>
      <c r="K49" s="96"/>
    </row>
    <row r="50" spans="1:11" ht="15">
      <c r="A50" s="85">
        <v>36</v>
      </c>
      <c r="B50" s="94"/>
      <c r="C50" s="94" t="s">
        <v>476</v>
      </c>
      <c r="D50" s="94" t="s">
        <v>452</v>
      </c>
      <c r="E50" s="85"/>
      <c r="F50" s="97" t="s">
        <v>865</v>
      </c>
      <c r="G50" s="101">
        <v>15000</v>
      </c>
      <c r="H50" s="102"/>
      <c r="I50" s="91" t="s">
        <v>682</v>
      </c>
      <c r="J50" s="97"/>
      <c r="K50" s="96"/>
    </row>
    <row r="51" spans="1:11" ht="15">
      <c r="A51" s="79">
        <v>37</v>
      </c>
      <c r="B51" s="94"/>
      <c r="C51" s="94" t="s">
        <v>490</v>
      </c>
      <c r="D51" s="94" t="s">
        <v>491</v>
      </c>
      <c r="E51" s="92"/>
      <c r="F51" s="97" t="s">
        <v>866</v>
      </c>
      <c r="G51" s="101">
        <v>20000</v>
      </c>
      <c r="H51" s="102"/>
      <c r="I51" s="91" t="s">
        <v>682</v>
      </c>
      <c r="J51" s="97"/>
      <c r="K51" s="96"/>
    </row>
    <row r="52" spans="1:11" ht="15">
      <c r="A52" s="85">
        <v>38</v>
      </c>
      <c r="B52" s="94"/>
      <c r="C52" s="94" t="s">
        <v>470</v>
      </c>
      <c r="D52" s="94" t="s">
        <v>471</v>
      </c>
      <c r="E52" s="85"/>
      <c r="F52" s="97" t="s">
        <v>864</v>
      </c>
      <c r="G52" s="101">
        <v>25000</v>
      </c>
      <c r="H52" s="102"/>
      <c r="I52" s="91" t="s">
        <v>682</v>
      </c>
      <c r="J52" s="97"/>
      <c r="K52" s="96"/>
    </row>
    <row r="53" spans="1:11" ht="15">
      <c r="A53" s="79">
        <v>39</v>
      </c>
      <c r="B53" s="94"/>
      <c r="C53" s="94" t="s">
        <v>484</v>
      </c>
      <c r="D53" s="94" t="s">
        <v>485</v>
      </c>
      <c r="E53" s="85"/>
      <c r="F53" s="97" t="s">
        <v>867</v>
      </c>
      <c r="G53" s="101">
        <v>17000</v>
      </c>
      <c r="H53" s="102"/>
      <c r="I53" s="91" t="s">
        <v>682</v>
      </c>
      <c r="J53" s="97"/>
      <c r="K53" s="96"/>
    </row>
    <row r="54" spans="1:11" ht="15">
      <c r="A54" s="85">
        <v>40</v>
      </c>
      <c r="B54" s="94"/>
      <c r="C54" s="94" t="s">
        <v>475</v>
      </c>
      <c r="D54" s="94" t="s">
        <v>434</v>
      </c>
      <c r="E54" s="85"/>
      <c r="F54" s="97" t="s">
        <v>865</v>
      </c>
      <c r="G54" s="101">
        <v>15000</v>
      </c>
      <c r="H54" s="102"/>
      <c r="I54" s="91" t="s">
        <v>682</v>
      </c>
      <c r="J54" s="97"/>
      <c r="K54" s="96"/>
    </row>
    <row r="55" spans="1:11" ht="15">
      <c r="A55" s="79">
        <v>41</v>
      </c>
      <c r="B55" s="94"/>
      <c r="C55" s="94" t="s">
        <v>459</v>
      </c>
      <c r="D55" s="94" t="s">
        <v>460</v>
      </c>
      <c r="E55" s="85"/>
      <c r="F55" s="97" t="s">
        <v>868</v>
      </c>
      <c r="G55" s="95">
        <v>22000</v>
      </c>
      <c r="H55" s="90"/>
      <c r="I55" s="91" t="s">
        <v>682</v>
      </c>
      <c r="J55" s="97"/>
      <c r="K55" s="96"/>
    </row>
    <row r="56" spans="1:11" ht="30">
      <c r="A56" s="85">
        <v>42</v>
      </c>
      <c r="B56" s="85"/>
      <c r="C56" s="85" t="s">
        <v>469</v>
      </c>
      <c r="D56" s="87" t="s">
        <v>801</v>
      </c>
      <c r="E56" s="85"/>
      <c r="F56" s="85" t="s">
        <v>292</v>
      </c>
      <c r="G56" s="89">
        <v>25000</v>
      </c>
      <c r="H56" s="106"/>
      <c r="I56" s="91" t="s">
        <v>682</v>
      </c>
      <c r="J56" s="92"/>
      <c r="K56" s="96"/>
    </row>
    <row r="57" spans="1:11" ht="15">
      <c r="A57" s="79">
        <v>43</v>
      </c>
      <c r="B57" s="94"/>
      <c r="C57" s="94" t="s">
        <v>439</v>
      </c>
      <c r="D57" s="94" t="s">
        <v>440</v>
      </c>
      <c r="E57" s="85"/>
      <c r="F57" s="94" t="s">
        <v>292</v>
      </c>
      <c r="G57" s="95">
        <v>25000</v>
      </c>
      <c r="H57" s="90"/>
      <c r="I57" s="91" t="s">
        <v>682</v>
      </c>
      <c r="J57" s="97"/>
      <c r="K57" s="96"/>
    </row>
    <row r="58" spans="1:11" ht="15">
      <c r="A58" s="85">
        <v>44</v>
      </c>
      <c r="B58" s="94"/>
      <c r="C58" s="94" t="s">
        <v>437</v>
      </c>
      <c r="D58" s="94" t="s">
        <v>434</v>
      </c>
      <c r="E58" s="85"/>
      <c r="F58" s="94" t="s">
        <v>292</v>
      </c>
      <c r="G58" s="95">
        <v>25000</v>
      </c>
      <c r="H58" s="90"/>
      <c r="I58" s="91" t="s">
        <v>682</v>
      </c>
      <c r="J58" s="97"/>
      <c r="K58" s="96"/>
    </row>
    <row r="59" spans="1:11" ht="15">
      <c r="A59" s="79">
        <v>45</v>
      </c>
      <c r="B59" s="94"/>
      <c r="C59" s="94" t="s">
        <v>443</v>
      </c>
      <c r="D59" s="94" t="s">
        <v>434</v>
      </c>
      <c r="E59" s="85"/>
      <c r="F59" s="94" t="s">
        <v>292</v>
      </c>
      <c r="G59" s="95">
        <v>25000</v>
      </c>
      <c r="H59" s="90"/>
      <c r="I59" s="91" t="s">
        <v>682</v>
      </c>
      <c r="J59" s="97"/>
      <c r="K59" s="96"/>
    </row>
    <row r="60" spans="1:11" ht="15">
      <c r="A60" s="85">
        <v>46</v>
      </c>
      <c r="B60" s="94"/>
      <c r="C60" s="94" t="s">
        <v>441</v>
      </c>
      <c r="D60" s="94" t="s">
        <v>434</v>
      </c>
      <c r="E60" s="85"/>
      <c r="F60" s="94" t="s">
        <v>292</v>
      </c>
      <c r="G60" s="95">
        <v>25000</v>
      </c>
      <c r="H60" s="90"/>
      <c r="I60" s="91" t="s">
        <v>682</v>
      </c>
      <c r="J60" s="97" t="s">
        <v>682</v>
      </c>
      <c r="K60" s="93">
        <f>G60</f>
        <v>25000</v>
      </c>
    </row>
    <row r="61" spans="1:11" ht="15">
      <c r="A61" s="79">
        <v>47</v>
      </c>
      <c r="B61" s="94"/>
      <c r="C61" s="94" t="s">
        <v>480</v>
      </c>
      <c r="D61" s="94" t="s">
        <v>481</v>
      </c>
      <c r="E61" s="85"/>
      <c r="F61" s="94" t="s">
        <v>292</v>
      </c>
      <c r="G61" s="95">
        <v>25000</v>
      </c>
      <c r="H61" s="90"/>
      <c r="I61" s="91" t="s">
        <v>682</v>
      </c>
      <c r="J61" s="97"/>
      <c r="K61" s="96"/>
    </row>
    <row r="62" spans="1:11" ht="15">
      <c r="A62" s="85">
        <v>48</v>
      </c>
      <c r="B62" s="94"/>
      <c r="C62" s="94" t="s">
        <v>494</v>
      </c>
      <c r="D62" s="94" t="s">
        <v>495</v>
      </c>
      <c r="E62" s="111"/>
      <c r="F62" s="94" t="s">
        <v>292</v>
      </c>
      <c r="G62" s="95">
        <v>25000</v>
      </c>
      <c r="H62" s="90"/>
      <c r="I62" s="91" t="s">
        <v>682</v>
      </c>
      <c r="J62" s="97"/>
      <c r="K62" s="96"/>
    </row>
    <row r="63" spans="1:11" ht="15">
      <c r="A63" s="79">
        <v>49</v>
      </c>
      <c r="B63" s="94"/>
      <c r="C63" s="94" t="s">
        <v>449</v>
      </c>
      <c r="D63" s="94" t="s">
        <v>450</v>
      </c>
      <c r="E63" s="85"/>
      <c r="F63" s="94" t="s">
        <v>292</v>
      </c>
      <c r="G63" s="95">
        <v>25000</v>
      </c>
      <c r="H63" s="90"/>
      <c r="I63" s="91" t="s">
        <v>682</v>
      </c>
      <c r="J63" s="97" t="s">
        <v>682</v>
      </c>
      <c r="K63" s="93">
        <f>G63</f>
        <v>25000</v>
      </c>
    </row>
    <row r="64" spans="1:11" ht="15">
      <c r="A64" s="85">
        <v>50</v>
      </c>
      <c r="B64" s="94"/>
      <c r="C64" s="94" t="s">
        <v>464</v>
      </c>
      <c r="D64" s="94" t="s">
        <v>465</v>
      </c>
      <c r="E64" s="85"/>
      <c r="F64" s="97" t="s">
        <v>863</v>
      </c>
      <c r="G64" s="95">
        <v>10000</v>
      </c>
      <c r="H64" s="90"/>
      <c r="I64" s="91" t="s">
        <v>682</v>
      </c>
      <c r="J64" s="97"/>
      <c r="K64" s="96"/>
    </row>
    <row r="65" spans="1:11" ht="15">
      <c r="A65" s="79">
        <v>51</v>
      </c>
      <c r="B65" s="94"/>
      <c r="C65" s="97" t="s">
        <v>259</v>
      </c>
      <c r="D65" s="97" t="s">
        <v>676</v>
      </c>
      <c r="E65" s="92" t="s">
        <v>260</v>
      </c>
      <c r="F65" s="94" t="s">
        <v>292</v>
      </c>
      <c r="G65" s="95">
        <v>25000</v>
      </c>
      <c r="H65" s="90"/>
      <c r="I65" s="91" t="s">
        <v>682</v>
      </c>
      <c r="J65" s="97"/>
      <c r="K65" s="96"/>
    </row>
    <row r="66" spans="1:11" ht="15">
      <c r="A66" s="85">
        <v>52</v>
      </c>
      <c r="B66" s="94"/>
      <c r="C66" s="94" t="s">
        <v>474</v>
      </c>
      <c r="D66" s="94" t="s">
        <v>465</v>
      </c>
      <c r="E66" s="85"/>
      <c r="F66" s="97" t="s">
        <v>866</v>
      </c>
      <c r="G66" s="95">
        <v>20000</v>
      </c>
      <c r="H66" s="90"/>
      <c r="I66" s="91" t="s">
        <v>682</v>
      </c>
      <c r="J66" s="97"/>
      <c r="K66" s="96"/>
    </row>
    <row r="67" spans="1:11" ht="15">
      <c r="A67" s="79">
        <v>53</v>
      </c>
      <c r="B67" s="94"/>
      <c r="C67" s="94" t="s">
        <v>448</v>
      </c>
      <c r="D67" s="94" t="s">
        <v>434</v>
      </c>
      <c r="E67" s="85"/>
      <c r="F67" s="94" t="s">
        <v>292</v>
      </c>
      <c r="G67" s="95">
        <v>22000</v>
      </c>
      <c r="H67" s="90"/>
      <c r="I67" s="91" t="s">
        <v>682</v>
      </c>
      <c r="J67" s="97"/>
      <c r="K67" s="96"/>
    </row>
    <row r="68" spans="1:11" ht="15">
      <c r="A68" s="85">
        <v>54</v>
      </c>
      <c r="B68" s="94"/>
      <c r="C68" s="94" t="s">
        <v>457</v>
      </c>
      <c r="D68" s="94" t="s">
        <v>458</v>
      </c>
      <c r="E68" s="92"/>
      <c r="F68" s="97" t="s">
        <v>869</v>
      </c>
      <c r="G68" s="95">
        <v>12000</v>
      </c>
      <c r="H68" s="90"/>
      <c r="I68" s="91" t="s">
        <v>682</v>
      </c>
      <c r="J68" s="97"/>
      <c r="K68" s="96"/>
    </row>
    <row r="69" spans="1:11" ht="15">
      <c r="A69" s="79">
        <v>55</v>
      </c>
      <c r="B69" s="94"/>
      <c r="C69" s="94" t="s">
        <v>467</v>
      </c>
      <c r="D69" s="94" t="s">
        <v>468</v>
      </c>
      <c r="E69" s="85"/>
      <c r="F69" s="94" t="s">
        <v>292</v>
      </c>
      <c r="G69" s="95">
        <v>20000</v>
      </c>
      <c r="H69" s="90"/>
      <c r="I69" s="91" t="s">
        <v>682</v>
      </c>
      <c r="J69" s="97"/>
      <c r="K69" s="96"/>
    </row>
    <row r="70" spans="1:11" ht="15">
      <c r="A70" s="85">
        <v>56</v>
      </c>
      <c r="B70" s="94"/>
      <c r="C70" s="94" t="s">
        <v>451</v>
      </c>
      <c r="D70" s="94" t="s">
        <v>452</v>
      </c>
      <c r="E70" s="85"/>
      <c r="F70" s="94" t="s">
        <v>292</v>
      </c>
      <c r="G70" s="95">
        <v>20000</v>
      </c>
      <c r="H70" s="90"/>
      <c r="I70" s="91" t="s">
        <v>682</v>
      </c>
      <c r="J70" s="97" t="s">
        <v>682</v>
      </c>
      <c r="K70" s="93">
        <f>G70</f>
        <v>20000</v>
      </c>
    </row>
    <row r="71" spans="1:11" ht="15">
      <c r="A71" s="79">
        <v>57</v>
      </c>
      <c r="B71" s="94"/>
      <c r="C71" s="94" t="s">
        <v>478</v>
      </c>
      <c r="D71" s="94" t="s">
        <v>434</v>
      </c>
      <c r="E71" s="85"/>
      <c r="F71" s="94" t="s">
        <v>292</v>
      </c>
      <c r="G71" s="95">
        <v>20000</v>
      </c>
      <c r="H71" s="90"/>
      <c r="I71" s="91" t="s">
        <v>682</v>
      </c>
      <c r="J71" s="97"/>
      <c r="K71" s="96"/>
    </row>
    <row r="72" spans="1:11" ht="15">
      <c r="A72" s="85">
        <v>58</v>
      </c>
      <c r="B72" s="94"/>
      <c r="C72" s="94" t="s">
        <v>488</v>
      </c>
      <c r="D72" s="94" t="s">
        <v>489</v>
      </c>
      <c r="E72" s="85"/>
      <c r="F72" s="94" t="s">
        <v>292</v>
      </c>
      <c r="G72" s="95">
        <v>20000</v>
      </c>
      <c r="H72" s="90"/>
      <c r="I72" s="91" t="s">
        <v>682</v>
      </c>
      <c r="J72" s="97"/>
      <c r="K72" s="96"/>
    </row>
    <row r="73" spans="1:11" ht="30">
      <c r="A73" s="79">
        <v>59</v>
      </c>
      <c r="B73" s="85"/>
      <c r="C73" s="92" t="s">
        <v>677</v>
      </c>
      <c r="D73" s="103" t="s">
        <v>800</v>
      </c>
      <c r="E73" s="92" t="s">
        <v>678</v>
      </c>
      <c r="F73" s="85" t="s">
        <v>292</v>
      </c>
      <c r="G73" s="89">
        <v>20000</v>
      </c>
      <c r="H73" s="106"/>
      <c r="I73" s="91" t="s">
        <v>682</v>
      </c>
      <c r="J73" s="92"/>
      <c r="K73" s="96"/>
    </row>
    <row r="74" spans="1:11" ht="15">
      <c r="A74" s="85">
        <v>60</v>
      </c>
      <c r="B74" s="85"/>
      <c r="C74" s="109" t="s">
        <v>442</v>
      </c>
      <c r="D74" s="109" t="s">
        <v>781</v>
      </c>
      <c r="E74" s="113" t="s">
        <v>782</v>
      </c>
      <c r="F74" s="87" t="s">
        <v>870</v>
      </c>
      <c r="G74" s="89">
        <v>10000</v>
      </c>
      <c r="H74" s="106"/>
      <c r="I74" s="91" t="s">
        <v>682</v>
      </c>
      <c r="J74" s="109" t="s">
        <v>682</v>
      </c>
      <c r="K74" s="93">
        <f>G74</f>
        <v>10000</v>
      </c>
    </row>
    <row r="75" spans="1:11" ht="15">
      <c r="A75" s="79">
        <v>61</v>
      </c>
      <c r="B75" s="94"/>
      <c r="C75" s="94" t="s">
        <v>403</v>
      </c>
      <c r="D75" s="94" t="s">
        <v>404</v>
      </c>
      <c r="E75" s="85" t="s">
        <v>405</v>
      </c>
      <c r="F75" s="97" t="s">
        <v>863</v>
      </c>
      <c r="G75" s="89">
        <v>10000</v>
      </c>
      <c r="H75" s="90"/>
      <c r="I75" s="91" t="s">
        <v>682</v>
      </c>
      <c r="J75" s="97"/>
      <c r="K75" s="96"/>
    </row>
    <row r="76" spans="1:11" ht="15">
      <c r="A76" s="85">
        <v>62</v>
      </c>
      <c r="B76" s="94"/>
      <c r="C76" s="94" t="s">
        <v>466</v>
      </c>
      <c r="D76" s="94" t="s">
        <v>454</v>
      </c>
      <c r="E76" s="85"/>
      <c r="F76" s="94" t="s">
        <v>292</v>
      </c>
      <c r="G76" s="95">
        <v>16000</v>
      </c>
      <c r="H76" s="90"/>
      <c r="I76" s="91" t="s">
        <v>682</v>
      </c>
      <c r="J76" s="97"/>
      <c r="K76" s="96"/>
    </row>
    <row r="77" spans="1:11" ht="15">
      <c r="A77" s="79">
        <v>63</v>
      </c>
      <c r="B77" s="94"/>
      <c r="C77" s="94" t="s">
        <v>472</v>
      </c>
      <c r="D77" s="94" t="s">
        <v>473</v>
      </c>
      <c r="E77" s="85"/>
      <c r="F77" s="94" t="s">
        <v>292</v>
      </c>
      <c r="G77" s="95">
        <v>15000</v>
      </c>
      <c r="H77" s="90"/>
      <c r="I77" s="91" t="s">
        <v>682</v>
      </c>
      <c r="J77" s="97"/>
      <c r="K77" s="96"/>
    </row>
    <row r="78" spans="1:11" ht="15">
      <c r="A78" s="85">
        <v>64</v>
      </c>
      <c r="B78" s="94"/>
      <c r="C78" s="94" t="s">
        <v>455</v>
      </c>
      <c r="D78" s="94" t="s">
        <v>456</v>
      </c>
      <c r="E78" s="85"/>
      <c r="F78" s="94" t="s">
        <v>292</v>
      </c>
      <c r="G78" s="95">
        <v>15000</v>
      </c>
      <c r="H78" s="90"/>
      <c r="I78" s="91" t="s">
        <v>682</v>
      </c>
      <c r="J78" s="97"/>
      <c r="K78" s="96"/>
    </row>
    <row r="79" spans="1:11" ht="15">
      <c r="A79" s="79">
        <v>65</v>
      </c>
      <c r="B79" s="94"/>
      <c r="C79" s="94" t="s">
        <v>373</v>
      </c>
      <c r="D79" s="94" t="s">
        <v>461</v>
      </c>
      <c r="E79" s="85"/>
      <c r="F79" s="94" t="s">
        <v>292</v>
      </c>
      <c r="G79" s="95">
        <v>15000</v>
      </c>
      <c r="H79" s="90"/>
      <c r="I79" s="91" t="s">
        <v>682</v>
      </c>
      <c r="J79" s="97"/>
      <c r="K79" s="96"/>
    </row>
    <row r="80" spans="1:11" ht="15">
      <c r="A80" s="85">
        <v>66</v>
      </c>
      <c r="B80" s="94"/>
      <c r="C80" s="94" t="s">
        <v>433</v>
      </c>
      <c r="D80" s="94" t="s">
        <v>434</v>
      </c>
      <c r="E80" s="85"/>
      <c r="F80" s="94" t="s">
        <v>292</v>
      </c>
      <c r="G80" s="95">
        <v>15000</v>
      </c>
      <c r="H80" s="90"/>
      <c r="I80" s="91" t="s">
        <v>682</v>
      </c>
      <c r="J80" s="97"/>
      <c r="K80" s="96"/>
    </row>
    <row r="81" spans="1:11" ht="15">
      <c r="A81" s="79">
        <v>67</v>
      </c>
      <c r="B81" s="94"/>
      <c r="C81" s="94" t="s">
        <v>444</v>
      </c>
      <c r="D81" s="94" t="s">
        <v>434</v>
      </c>
      <c r="E81" s="85"/>
      <c r="F81" s="94" t="s">
        <v>292</v>
      </c>
      <c r="G81" s="95">
        <v>15000</v>
      </c>
      <c r="H81" s="90"/>
      <c r="I81" s="91" t="s">
        <v>682</v>
      </c>
      <c r="J81" s="97" t="s">
        <v>682</v>
      </c>
      <c r="K81" s="93">
        <f>G81</f>
        <v>15000</v>
      </c>
    </row>
    <row r="82" spans="1:11" ht="15">
      <c r="A82" s="85">
        <v>68</v>
      </c>
      <c r="B82" s="94"/>
      <c r="C82" s="94" t="s">
        <v>446</v>
      </c>
      <c r="D82" s="94" t="s">
        <v>434</v>
      </c>
      <c r="E82" s="85"/>
      <c r="F82" s="94" t="s">
        <v>292</v>
      </c>
      <c r="G82" s="95">
        <v>15000</v>
      </c>
      <c r="H82" s="90"/>
      <c r="I82" s="91" t="s">
        <v>682</v>
      </c>
      <c r="J82" s="97"/>
      <c r="K82" s="96"/>
    </row>
    <row r="83" spans="1:11" ht="15">
      <c r="A83" s="79">
        <v>69</v>
      </c>
      <c r="B83" s="94"/>
      <c r="C83" s="94" t="s">
        <v>436</v>
      </c>
      <c r="D83" s="94" t="s">
        <v>434</v>
      </c>
      <c r="E83" s="85"/>
      <c r="F83" s="94" t="s">
        <v>292</v>
      </c>
      <c r="G83" s="95">
        <v>15000</v>
      </c>
      <c r="H83" s="90"/>
      <c r="I83" s="91" t="s">
        <v>682</v>
      </c>
      <c r="J83" s="97"/>
      <c r="K83" s="96"/>
    </row>
    <row r="84" spans="1:11" ht="15">
      <c r="A84" s="85">
        <v>70</v>
      </c>
      <c r="B84" s="94"/>
      <c r="C84" s="94" t="s">
        <v>438</v>
      </c>
      <c r="D84" s="94" t="s">
        <v>434</v>
      </c>
      <c r="E84" s="85"/>
      <c r="F84" s="94" t="s">
        <v>292</v>
      </c>
      <c r="G84" s="95">
        <v>15000</v>
      </c>
      <c r="H84" s="90"/>
      <c r="I84" s="91" t="s">
        <v>682</v>
      </c>
      <c r="J84" s="97"/>
      <c r="K84" s="96"/>
    </row>
    <row r="85" spans="1:11" ht="15">
      <c r="A85" s="79">
        <v>71</v>
      </c>
      <c r="B85" s="94"/>
      <c r="C85" s="94" t="s">
        <v>453</v>
      </c>
      <c r="D85" s="94" t="s">
        <v>454</v>
      </c>
      <c r="E85" s="85"/>
      <c r="F85" s="94" t="s">
        <v>863</v>
      </c>
      <c r="G85" s="95">
        <v>10000</v>
      </c>
      <c r="H85" s="90"/>
      <c r="I85" s="91" t="s">
        <v>682</v>
      </c>
      <c r="J85" s="97"/>
      <c r="K85" s="96"/>
    </row>
    <row r="86" spans="1:11" ht="15">
      <c r="A86" s="85">
        <v>72</v>
      </c>
      <c r="B86" s="94"/>
      <c r="C86" s="94" t="s">
        <v>784</v>
      </c>
      <c r="D86" s="94" t="s">
        <v>785</v>
      </c>
      <c r="E86" s="108" t="s">
        <v>786</v>
      </c>
      <c r="F86" s="94" t="s">
        <v>863</v>
      </c>
      <c r="G86" s="95">
        <v>10000</v>
      </c>
      <c r="H86" s="90"/>
      <c r="I86" s="91" t="s">
        <v>682</v>
      </c>
      <c r="J86" s="100" t="s">
        <v>682</v>
      </c>
      <c r="K86" s="93">
        <f>G86</f>
        <v>10000</v>
      </c>
    </row>
    <row r="87" spans="1:11" ht="15">
      <c r="A87" s="79">
        <v>73</v>
      </c>
      <c r="B87" s="94"/>
      <c r="C87" s="94" t="s">
        <v>462</v>
      </c>
      <c r="D87" s="94" t="s">
        <v>463</v>
      </c>
      <c r="E87" s="85"/>
      <c r="F87" s="94" t="s">
        <v>292</v>
      </c>
      <c r="G87" s="95">
        <v>10000</v>
      </c>
      <c r="H87" s="90"/>
      <c r="I87" s="91" t="s">
        <v>682</v>
      </c>
      <c r="J87" s="97"/>
      <c r="K87" s="96"/>
    </row>
    <row r="88" spans="1:11" ht="15">
      <c r="A88" s="85">
        <v>74</v>
      </c>
      <c r="B88" s="94"/>
      <c r="C88" s="94" t="s">
        <v>479</v>
      </c>
      <c r="D88" s="94" t="s">
        <v>434</v>
      </c>
      <c r="E88" s="85"/>
      <c r="F88" s="94" t="s">
        <v>292</v>
      </c>
      <c r="G88" s="95">
        <v>10000</v>
      </c>
      <c r="H88" s="90"/>
      <c r="I88" s="91" t="s">
        <v>682</v>
      </c>
      <c r="J88" s="97"/>
      <c r="K88" s="96"/>
    </row>
    <row r="89" spans="1:11" ht="30">
      <c r="A89" s="79">
        <v>75</v>
      </c>
      <c r="B89" s="85"/>
      <c r="C89" s="85" t="s">
        <v>414</v>
      </c>
      <c r="D89" s="87" t="s">
        <v>798</v>
      </c>
      <c r="E89" s="85" t="s">
        <v>415</v>
      </c>
      <c r="F89" s="85" t="s">
        <v>292</v>
      </c>
      <c r="G89" s="89">
        <v>2000</v>
      </c>
      <c r="H89" s="106"/>
      <c r="I89" s="91" t="s">
        <v>682</v>
      </c>
      <c r="J89" s="97"/>
      <c r="K89" s="96"/>
    </row>
    <row r="90" spans="1:11" ht="15">
      <c r="A90" s="85">
        <v>76</v>
      </c>
      <c r="B90" s="94"/>
      <c r="C90" s="94" t="s">
        <v>787</v>
      </c>
      <c r="D90" s="94" t="s">
        <v>788</v>
      </c>
      <c r="E90" s="108" t="s">
        <v>789</v>
      </c>
      <c r="F90" s="94" t="s">
        <v>18</v>
      </c>
      <c r="G90" s="95">
        <v>2000</v>
      </c>
      <c r="H90" s="90"/>
      <c r="I90" s="91" t="s">
        <v>682</v>
      </c>
      <c r="J90" s="100" t="s">
        <v>682</v>
      </c>
      <c r="K90" s="93">
        <f>G90</f>
        <v>2000</v>
      </c>
    </row>
    <row r="91" spans="1:11" ht="34.5" customHeight="1">
      <c r="A91" s="79">
        <v>77</v>
      </c>
      <c r="B91" s="26" t="s">
        <v>827</v>
      </c>
      <c r="C91" s="21" t="s">
        <v>828</v>
      </c>
      <c r="D91" s="26" t="s">
        <v>832</v>
      </c>
      <c r="E91" s="21" t="s">
        <v>829</v>
      </c>
      <c r="F91" s="26" t="s">
        <v>833</v>
      </c>
      <c r="G91" s="52">
        <v>220000</v>
      </c>
      <c r="H91" s="21"/>
      <c r="I91" s="21" t="s">
        <v>682</v>
      </c>
      <c r="J91" s="21" t="s">
        <v>682</v>
      </c>
      <c r="K91" s="360">
        <f>G91</f>
        <v>220000</v>
      </c>
    </row>
    <row r="92" spans="1:11" ht="15">
      <c r="A92" s="85">
        <v>78</v>
      </c>
      <c r="B92" s="30" t="s">
        <v>812</v>
      </c>
      <c r="C92" s="30" t="s">
        <v>813</v>
      </c>
      <c r="D92" s="30" t="s">
        <v>814</v>
      </c>
      <c r="E92" s="30" t="s">
        <v>815</v>
      </c>
      <c r="F92" s="30" t="s">
        <v>973</v>
      </c>
      <c r="G92" s="52">
        <v>22000</v>
      </c>
      <c r="H92" s="30"/>
      <c r="I92" s="30" t="s">
        <v>682</v>
      </c>
      <c r="J92" s="30" t="s">
        <v>682</v>
      </c>
      <c r="K92" s="360">
        <f>G92</f>
        <v>22000</v>
      </c>
    </row>
    <row r="93" spans="1:11" ht="30">
      <c r="A93" s="79">
        <v>79</v>
      </c>
      <c r="B93" s="21" t="s">
        <v>996</v>
      </c>
      <c r="C93" s="21" t="s">
        <v>997</v>
      </c>
      <c r="D93" s="26" t="s">
        <v>998</v>
      </c>
      <c r="E93" s="31" t="s">
        <v>999</v>
      </c>
      <c r="F93" s="28" t="s">
        <v>1001</v>
      </c>
      <c r="G93" s="52">
        <v>14000</v>
      </c>
      <c r="H93" s="17"/>
      <c r="I93" s="17"/>
      <c r="J93" s="17" t="s">
        <v>682</v>
      </c>
      <c r="K93" s="360">
        <v>14000</v>
      </c>
    </row>
    <row r="94" spans="1:11" ht="30">
      <c r="A94" s="85">
        <v>80</v>
      </c>
      <c r="B94" s="30" t="s">
        <v>1019</v>
      </c>
      <c r="C94" s="30" t="s">
        <v>1020</v>
      </c>
      <c r="D94" s="35" t="s">
        <v>1021</v>
      </c>
      <c r="E94" s="31" t="s">
        <v>1022</v>
      </c>
      <c r="F94" s="35" t="s">
        <v>1025</v>
      </c>
      <c r="G94" s="3">
        <v>10000</v>
      </c>
      <c r="H94" s="21"/>
      <c r="I94" s="30" t="s">
        <v>682</v>
      </c>
      <c r="J94" s="30" t="s">
        <v>682</v>
      </c>
      <c r="K94" s="360">
        <f>G94</f>
        <v>10000</v>
      </c>
    </row>
    <row r="95" spans="1:11" ht="30">
      <c r="A95" s="79">
        <v>81</v>
      </c>
      <c r="B95" s="17" t="s">
        <v>1006</v>
      </c>
      <c r="C95" s="17" t="s">
        <v>1007</v>
      </c>
      <c r="D95" s="17" t="s">
        <v>1008</v>
      </c>
      <c r="E95" s="32" t="s">
        <v>829</v>
      </c>
      <c r="F95" s="379" t="s">
        <v>1009</v>
      </c>
      <c r="G95" s="19">
        <v>215000</v>
      </c>
      <c r="H95" s="41"/>
      <c r="I95" s="41" t="s">
        <v>682</v>
      </c>
      <c r="J95" s="41" t="s">
        <v>682</v>
      </c>
      <c r="K95" s="360">
        <f>G95</f>
        <v>215000</v>
      </c>
    </row>
    <row r="96" spans="1:11" ht="15">
      <c r="A96" s="206"/>
      <c r="B96" s="17"/>
      <c r="C96" s="17"/>
      <c r="D96" s="17"/>
      <c r="E96" s="32"/>
      <c r="F96" s="379"/>
      <c r="G96" s="19"/>
      <c r="H96" s="41"/>
      <c r="I96" s="41"/>
      <c r="J96" s="41"/>
      <c r="K96" s="360"/>
    </row>
    <row r="97" spans="1:11" ht="15">
      <c r="A97" s="85">
        <v>82</v>
      </c>
      <c r="B97" s="114"/>
      <c r="C97" s="114" t="s">
        <v>408</v>
      </c>
      <c r="D97" s="114" t="s">
        <v>409</v>
      </c>
      <c r="E97" s="115" t="s">
        <v>410</v>
      </c>
      <c r="F97" s="114" t="s">
        <v>292</v>
      </c>
      <c r="G97" s="116">
        <v>2000</v>
      </c>
      <c r="H97" s="117"/>
      <c r="I97" s="118" t="s">
        <v>682</v>
      </c>
      <c r="J97" s="119"/>
      <c r="K97" s="120"/>
    </row>
    <row r="98" spans="1:12" ht="15">
      <c r="A98" s="73" t="s">
        <v>104</v>
      </c>
      <c r="B98" s="73" t="s">
        <v>5</v>
      </c>
      <c r="C98" s="73"/>
      <c r="D98" s="73"/>
      <c r="E98" s="73"/>
      <c r="F98" s="74"/>
      <c r="G98" s="121">
        <f>SUM(G99:G126)</f>
        <v>1518000</v>
      </c>
      <c r="H98" s="122"/>
      <c r="I98" s="122"/>
      <c r="J98" s="77">
        <f>COUNTIF(J99:J126,"x")</f>
        <v>6</v>
      </c>
      <c r="K98" s="124">
        <f>SUM(K99:K126)</f>
        <v>317000</v>
      </c>
      <c r="L98" s="366"/>
    </row>
    <row r="99" spans="1:11" ht="15">
      <c r="A99" s="79">
        <v>1</v>
      </c>
      <c r="B99" s="79" t="s">
        <v>55</v>
      </c>
      <c r="C99" s="79" t="s">
        <v>56</v>
      </c>
      <c r="D99" s="79" t="s">
        <v>53</v>
      </c>
      <c r="E99" s="79" t="s">
        <v>57</v>
      </c>
      <c r="F99" s="80" t="s">
        <v>871</v>
      </c>
      <c r="G99" s="125">
        <v>160000</v>
      </c>
      <c r="H99" s="126"/>
      <c r="I99" s="82" t="s">
        <v>682</v>
      </c>
      <c r="J99" s="83" t="s">
        <v>682</v>
      </c>
      <c r="K99" s="127">
        <f>G99</f>
        <v>160000</v>
      </c>
    </row>
    <row r="100" spans="1:11" ht="15">
      <c r="A100" s="85">
        <v>2</v>
      </c>
      <c r="B100" s="94" t="s">
        <v>66</v>
      </c>
      <c r="C100" s="94" t="s">
        <v>66</v>
      </c>
      <c r="D100" s="94" t="s">
        <v>67</v>
      </c>
      <c r="E100" s="85" t="s">
        <v>68</v>
      </c>
      <c r="F100" s="94" t="s">
        <v>18</v>
      </c>
      <c r="G100" s="95">
        <v>180000</v>
      </c>
      <c r="H100" s="90"/>
      <c r="I100" s="91" t="s">
        <v>682</v>
      </c>
      <c r="J100" s="97"/>
      <c r="K100" s="96"/>
    </row>
    <row r="101" spans="1:11" ht="15">
      <c r="A101" s="79">
        <v>3</v>
      </c>
      <c r="B101" s="94" t="s">
        <v>19</v>
      </c>
      <c r="C101" s="94"/>
      <c r="D101" s="94" t="s">
        <v>20</v>
      </c>
      <c r="E101" s="85" t="s">
        <v>21</v>
      </c>
      <c r="F101" s="94" t="s">
        <v>18</v>
      </c>
      <c r="G101" s="95">
        <v>150000</v>
      </c>
      <c r="H101" s="90"/>
      <c r="I101" s="91" t="s">
        <v>682</v>
      </c>
      <c r="J101" s="97" t="s">
        <v>682</v>
      </c>
      <c r="K101" s="96"/>
    </row>
    <row r="102" spans="1:11" ht="15">
      <c r="A102" s="85">
        <v>4</v>
      </c>
      <c r="B102" s="94"/>
      <c r="C102" s="94" t="s">
        <v>44</v>
      </c>
      <c r="D102" s="94" t="s">
        <v>40</v>
      </c>
      <c r="E102" s="85" t="s">
        <v>45</v>
      </c>
      <c r="F102" s="94" t="s">
        <v>18</v>
      </c>
      <c r="G102" s="95">
        <v>100000</v>
      </c>
      <c r="H102" s="90"/>
      <c r="I102" s="91" t="s">
        <v>682</v>
      </c>
      <c r="J102" s="97"/>
      <c r="K102" s="96"/>
    </row>
    <row r="103" spans="1:11" ht="15">
      <c r="A103" s="79">
        <v>5</v>
      </c>
      <c r="B103" s="94" t="s">
        <v>59</v>
      </c>
      <c r="C103" s="94" t="s">
        <v>60</v>
      </c>
      <c r="D103" s="94" t="s">
        <v>61</v>
      </c>
      <c r="E103" s="85" t="s">
        <v>62</v>
      </c>
      <c r="F103" s="94" t="s">
        <v>18</v>
      </c>
      <c r="G103" s="95">
        <v>76000</v>
      </c>
      <c r="H103" s="90"/>
      <c r="I103" s="91" t="s">
        <v>682</v>
      </c>
      <c r="J103" s="97"/>
      <c r="K103" s="96"/>
    </row>
    <row r="104" spans="1:11" ht="15">
      <c r="A104" s="85">
        <v>6</v>
      </c>
      <c r="B104" s="94"/>
      <c r="C104" s="94" t="s">
        <v>78</v>
      </c>
      <c r="D104" s="94" t="s">
        <v>79</v>
      </c>
      <c r="E104" s="85"/>
      <c r="F104" s="94" t="s">
        <v>18</v>
      </c>
      <c r="G104" s="95">
        <v>76000</v>
      </c>
      <c r="H104" s="90"/>
      <c r="I104" s="91" t="s">
        <v>682</v>
      </c>
      <c r="J104" s="97"/>
      <c r="K104" s="96"/>
    </row>
    <row r="105" spans="1:11" ht="15">
      <c r="A105" s="79">
        <v>7</v>
      </c>
      <c r="B105" s="94"/>
      <c r="C105" s="94" t="s">
        <v>15</v>
      </c>
      <c r="D105" s="94" t="s">
        <v>16</v>
      </c>
      <c r="E105" s="85" t="s">
        <v>17</v>
      </c>
      <c r="F105" s="94" t="s">
        <v>18</v>
      </c>
      <c r="G105" s="95">
        <v>75000</v>
      </c>
      <c r="H105" s="90"/>
      <c r="I105" s="91" t="s">
        <v>682</v>
      </c>
      <c r="J105" s="97" t="s">
        <v>682</v>
      </c>
      <c r="K105" s="93">
        <f>G105</f>
        <v>75000</v>
      </c>
    </row>
    <row r="106" spans="1:11" ht="15">
      <c r="A106" s="85">
        <v>8</v>
      </c>
      <c r="B106" s="94" t="s">
        <v>51</v>
      </c>
      <c r="C106" s="94" t="s">
        <v>52</v>
      </c>
      <c r="D106" s="94" t="s">
        <v>53</v>
      </c>
      <c r="E106" s="85" t="s">
        <v>54</v>
      </c>
      <c r="F106" s="94" t="s">
        <v>18</v>
      </c>
      <c r="G106" s="95">
        <v>75000</v>
      </c>
      <c r="H106" s="90"/>
      <c r="I106" s="91" t="s">
        <v>682</v>
      </c>
      <c r="J106" s="97"/>
      <c r="K106" s="96"/>
    </row>
    <row r="107" spans="1:11" ht="15">
      <c r="A107" s="79">
        <v>9</v>
      </c>
      <c r="B107" s="94"/>
      <c r="C107" s="94" t="s">
        <v>24</v>
      </c>
      <c r="D107" s="94" t="s">
        <v>23</v>
      </c>
      <c r="E107" s="85"/>
      <c r="F107" s="94" t="s">
        <v>18</v>
      </c>
      <c r="G107" s="95">
        <v>75000</v>
      </c>
      <c r="H107" s="90"/>
      <c r="I107" s="91" t="s">
        <v>682</v>
      </c>
      <c r="J107" s="97"/>
      <c r="K107" s="96"/>
    </row>
    <row r="108" spans="1:11" ht="15">
      <c r="A108" s="85">
        <v>10</v>
      </c>
      <c r="B108" s="94" t="s">
        <v>29</v>
      </c>
      <c r="C108" s="94" t="s">
        <v>39</v>
      </c>
      <c r="D108" s="94" t="s">
        <v>40</v>
      </c>
      <c r="E108" s="85" t="s">
        <v>41</v>
      </c>
      <c r="F108" s="94" t="s">
        <v>18</v>
      </c>
      <c r="G108" s="95">
        <v>70000</v>
      </c>
      <c r="H108" s="90"/>
      <c r="I108" s="91" t="s">
        <v>682</v>
      </c>
      <c r="J108" s="97"/>
      <c r="K108" s="96"/>
    </row>
    <row r="109" spans="1:11" ht="15">
      <c r="A109" s="79">
        <v>11</v>
      </c>
      <c r="B109" s="85" t="s">
        <v>82</v>
      </c>
      <c r="C109" s="85" t="s">
        <v>83</v>
      </c>
      <c r="D109" s="85" t="s">
        <v>84</v>
      </c>
      <c r="E109" s="85" t="s">
        <v>85</v>
      </c>
      <c r="F109" s="87" t="s">
        <v>862</v>
      </c>
      <c r="G109" s="89">
        <v>30000</v>
      </c>
      <c r="H109" s="106"/>
      <c r="I109" s="91" t="s">
        <v>682</v>
      </c>
      <c r="J109" s="92"/>
      <c r="K109" s="96"/>
    </row>
    <row r="110" spans="1:11" ht="15">
      <c r="A110" s="85">
        <v>12</v>
      </c>
      <c r="B110" s="94" t="s">
        <v>71</v>
      </c>
      <c r="C110" s="94" t="s">
        <v>72</v>
      </c>
      <c r="D110" s="94" t="s">
        <v>73</v>
      </c>
      <c r="E110" s="85" t="s">
        <v>74</v>
      </c>
      <c r="F110" s="94" t="s">
        <v>18</v>
      </c>
      <c r="G110" s="95">
        <v>55000</v>
      </c>
      <c r="H110" s="90"/>
      <c r="I110" s="91" t="s">
        <v>682</v>
      </c>
      <c r="J110" s="97"/>
      <c r="K110" s="96"/>
    </row>
    <row r="111" spans="1:11" ht="15">
      <c r="A111" s="79">
        <v>13</v>
      </c>
      <c r="B111" s="94" t="s">
        <v>36</v>
      </c>
      <c r="C111" s="94" t="s">
        <v>37</v>
      </c>
      <c r="D111" s="94" t="s">
        <v>31</v>
      </c>
      <c r="E111" s="85" t="s">
        <v>38</v>
      </c>
      <c r="F111" s="94" t="s">
        <v>18</v>
      </c>
      <c r="G111" s="95">
        <v>50000</v>
      </c>
      <c r="H111" s="90"/>
      <c r="I111" s="91" t="s">
        <v>682</v>
      </c>
      <c r="J111" s="97"/>
      <c r="K111" s="96"/>
    </row>
    <row r="112" spans="1:11" s="25" customFormat="1" ht="15">
      <c r="A112" s="85">
        <v>14</v>
      </c>
      <c r="B112" s="128" t="s">
        <v>86</v>
      </c>
      <c r="C112" s="128" t="s">
        <v>87</v>
      </c>
      <c r="D112" s="128" t="s">
        <v>90</v>
      </c>
      <c r="E112" s="112" t="s">
        <v>88</v>
      </c>
      <c r="F112" s="128" t="s">
        <v>18</v>
      </c>
      <c r="G112" s="129">
        <f>25000+17000</f>
        <v>42000</v>
      </c>
      <c r="H112" s="130"/>
      <c r="I112" s="131" t="s">
        <v>682</v>
      </c>
      <c r="J112" s="132" t="s">
        <v>682</v>
      </c>
      <c r="K112" s="93">
        <f>G112</f>
        <v>42000</v>
      </c>
    </row>
    <row r="113" spans="1:11" ht="15">
      <c r="A113" s="79">
        <v>15</v>
      </c>
      <c r="B113" s="94" t="s">
        <v>92</v>
      </c>
      <c r="C113" s="94"/>
      <c r="D113" s="94" t="s">
        <v>84</v>
      </c>
      <c r="E113" s="85" t="s">
        <v>93</v>
      </c>
      <c r="F113" s="128" t="s">
        <v>864</v>
      </c>
      <c r="G113" s="101">
        <v>25000</v>
      </c>
      <c r="H113" s="102"/>
      <c r="I113" s="91" t="s">
        <v>682</v>
      </c>
      <c r="J113" s="97" t="s">
        <v>682</v>
      </c>
      <c r="K113" s="110">
        <f>G113</f>
        <v>25000</v>
      </c>
    </row>
    <row r="114" spans="1:11" ht="15">
      <c r="A114" s="85">
        <v>16</v>
      </c>
      <c r="B114" s="85" t="s">
        <v>98</v>
      </c>
      <c r="C114" s="85"/>
      <c r="D114" s="85" t="s">
        <v>97</v>
      </c>
      <c r="E114" s="85" t="s">
        <v>99</v>
      </c>
      <c r="F114" s="87" t="s">
        <v>872</v>
      </c>
      <c r="G114" s="104">
        <v>16000</v>
      </c>
      <c r="H114" s="105"/>
      <c r="I114" s="91" t="s">
        <v>682</v>
      </c>
      <c r="J114" s="92"/>
      <c r="K114" s="96"/>
    </row>
    <row r="115" spans="1:11" ht="15">
      <c r="A115" s="79">
        <v>17</v>
      </c>
      <c r="B115" s="94" t="s">
        <v>75</v>
      </c>
      <c r="C115" s="94" t="s">
        <v>76</v>
      </c>
      <c r="D115" s="94" t="s">
        <v>73</v>
      </c>
      <c r="E115" s="85" t="s">
        <v>77</v>
      </c>
      <c r="F115" s="94" t="s">
        <v>18</v>
      </c>
      <c r="G115" s="95">
        <v>35000</v>
      </c>
      <c r="H115" s="90"/>
      <c r="I115" s="91" t="s">
        <v>682</v>
      </c>
      <c r="J115" s="97"/>
      <c r="K115" s="96"/>
    </row>
    <row r="116" spans="1:11" ht="15">
      <c r="A116" s="85">
        <v>18</v>
      </c>
      <c r="B116" s="94"/>
      <c r="C116" s="94" t="s">
        <v>22</v>
      </c>
      <c r="D116" s="94" t="s">
        <v>23</v>
      </c>
      <c r="E116" s="85"/>
      <c r="F116" s="94" t="s">
        <v>18</v>
      </c>
      <c r="G116" s="95">
        <v>35000</v>
      </c>
      <c r="H116" s="90"/>
      <c r="I116" s="91" t="s">
        <v>682</v>
      </c>
      <c r="J116" s="97"/>
      <c r="K116" s="96"/>
    </row>
    <row r="117" spans="1:11" ht="15">
      <c r="A117" s="79">
        <v>19</v>
      </c>
      <c r="B117" s="85" t="s">
        <v>96</v>
      </c>
      <c r="C117" s="85"/>
      <c r="D117" s="85" t="s">
        <v>97</v>
      </c>
      <c r="E117" s="85"/>
      <c r="F117" s="87" t="s">
        <v>865</v>
      </c>
      <c r="G117" s="89">
        <v>15000</v>
      </c>
      <c r="H117" s="106"/>
      <c r="I117" s="91" t="s">
        <v>682</v>
      </c>
      <c r="J117" s="92" t="s">
        <v>682</v>
      </c>
      <c r="K117" s="93">
        <f>G117</f>
        <v>15000</v>
      </c>
    </row>
    <row r="118" spans="1:11" ht="15">
      <c r="A118" s="85">
        <v>20</v>
      </c>
      <c r="B118" s="94" t="s">
        <v>100</v>
      </c>
      <c r="C118" s="94"/>
      <c r="D118" s="94" t="s">
        <v>97</v>
      </c>
      <c r="E118" s="85"/>
      <c r="F118" s="94" t="s">
        <v>18</v>
      </c>
      <c r="G118" s="95">
        <v>34000</v>
      </c>
      <c r="H118" s="90"/>
      <c r="I118" s="91" t="s">
        <v>682</v>
      </c>
      <c r="J118" s="97"/>
      <c r="K118" s="96"/>
    </row>
    <row r="119" spans="1:11" ht="15">
      <c r="A119" s="79">
        <v>21</v>
      </c>
      <c r="B119" s="94"/>
      <c r="C119" s="94" t="s">
        <v>89</v>
      </c>
      <c r="D119" s="94" t="s">
        <v>90</v>
      </c>
      <c r="E119" s="85"/>
      <c r="F119" s="94" t="s">
        <v>18</v>
      </c>
      <c r="G119" s="95">
        <v>25000</v>
      </c>
      <c r="H119" s="90"/>
      <c r="I119" s="91" t="s">
        <v>682</v>
      </c>
      <c r="J119" s="97"/>
      <c r="K119" s="96"/>
    </row>
    <row r="120" spans="1:11" ht="15">
      <c r="A120" s="85">
        <v>22</v>
      </c>
      <c r="B120" s="94"/>
      <c r="C120" s="94" t="s">
        <v>69</v>
      </c>
      <c r="D120" s="94" t="s">
        <v>70</v>
      </c>
      <c r="E120" s="85"/>
      <c r="F120" s="94" t="s">
        <v>18</v>
      </c>
      <c r="G120" s="95">
        <v>25000</v>
      </c>
      <c r="H120" s="90"/>
      <c r="I120" s="91" t="s">
        <v>682</v>
      </c>
      <c r="J120" s="97"/>
      <c r="K120" s="96"/>
    </row>
    <row r="121" spans="1:11" ht="15">
      <c r="A121" s="79">
        <v>23</v>
      </c>
      <c r="B121" s="94" t="s">
        <v>33</v>
      </c>
      <c r="C121" s="94" t="s">
        <v>34</v>
      </c>
      <c r="D121" s="94" t="s">
        <v>31</v>
      </c>
      <c r="E121" s="85" t="s">
        <v>35</v>
      </c>
      <c r="F121" s="94" t="s">
        <v>18</v>
      </c>
      <c r="G121" s="95">
        <v>18000</v>
      </c>
      <c r="H121" s="90"/>
      <c r="I121" s="91" t="s">
        <v>682</v>
      </c>
      <c r="J121" s="97"/>
      <c r="K121" s="96"/>
    </row>
    <row r="122" spans="1:11" ht="15">
      <c r="A122" s="85">
        <v>24</v>
      </c>
      <c r="B122" s="94" t="s">
        <v>29</v>
      </c>
      <c r="C122" s="94" t="s">
        <v>30</v>
      </c>
      <c r="D122" s="94" t="s">
        <v>31</v>
      </c>
      <c r="E122" s="85" t="s">
        <v>32</v>
      </c>
      <c r="F122" s="94" t="s">
        <v>18</v>
      </c>
      <c r="G122" s="95">
        <v>16000</v>
      </c>
      <c r="H122" s="90"/>
      <c r="I122" s="91" t="s">
        <v>682</v>
      </c>
      <c r="J122" s="97"/>
      <c r="K122" s="96"/>
    </row>
    <row r="123" spans="1:11" ht="15">
      <c r="A123" s="79">
        <v>25</v>
      </c>
      <c r="B123" s="94" t="s">
        <v>42</v>
      </c>
      <c r="C123" s="94"/>
      <c r="D123" s="94" t="s">
        <v>40</v>
      </c>
      <c r="E123" s="85" t="s">
        <v>43</v>
      </c>
      <c r="F123" s="94" t="s">
        <v>18</v>
      </c>
      <c r="G123" s="95">
        <v>15000</v>
      </c>
      <c r="H123" s="90"/>
      <c r="I123" s="91" t="s">
        <v>682</v>
      </c>
      <c r="J123" s="97"/>
      <c r="K123" s="96"/>
    </row>
    <row r="124" spans="1:11" ht="15">
      <c r="A124" s="85">
        <v>26</v>
      </c>
      <c r="B124" s="94" t="s">
        <v>25</v>
      </c>
      <c r="C124" s="94" t="s">
        <v>26</v>
      </c>
      <c r="D124" s="94" t="s">
        <v>27</v>
      </c>
      <c r="E124" s="85" t="s">
        <v>28</v>
      </c>
      <c r="F124" s="94" t="s">
        <v>18</v>
      </c>
      <c r="G124" s="95">
        <v>15000</v>
      </c>
      <c r="H124" s="90"/>
      <c r="I124" s="91" t="s">
        <v>682</v>
      </c>
      <c r="J124" s="97"/>
      <c r="K124" s="96"/>
    </row>
    <row r="125" spans="1:11" ht="15">
      <c r="A125" s="79">
        <v>27</v>
      </c>
      <c r="B125" s="94"/>
      <c r="C125" s="94" t="s">
        <v>91</v>
      </c>
      <c r="D125" s="94" t="s">
        <v>90</v>
      </c>
      <c r="E125" s="85"/>
      <c r="F125" s="94" t="s">
        <v>18</v>
      </c>
      <c r="G125" s="95">
        <v>15000</v>
      </c>
      <c r="H125" s="90"/>
      <c r="I125" s="91" t="s">
        <v>682</v>
      </c>
      <c r="J125" s="97"/>
      <c r="K125" s="96"/>
    </row>
    <row r="126" spans="1:11" ht="15">
      <c r="A126" s="85">
        <v>28</v>
      </c>
      <c r="B126" s="114"/>
      <c r="C126" s="114" t="s">
        <v>80</v>
      </c>
      <c r="D126" s="114" t="s">
        <v>81</v>
      </c>
      <c r="E126" s="115"/>
      <c r="F126" s="114" t="s">
        <v>18</v>
      </c>
      <c r="G126" s="116">
        <v>15000</v>
      </c>
      <c r="H126" s="117"/>
      <c r="I126" s="118" t="s">
        <v>682</v>
      </c>
      <c r="J126" s="119"/>
      <c r="K126" s="120"/>
    </row>
    <row r="127" spans="1:12" ht="15">
      <c r="A127" s="133" t="s">
        <v>154</v>
      </c>
      <c r="B127" s="133" t="s">
        <v>155</v>
      </c>
      <c r="C127" s="133"/>
      <c r="D127" s="133"/>
      <c r="E127" s="133"/>
      <c r="F127" s="134"/>
      <c r="G127" s="135">
        <f>SUM(G128:G159)</f>
        <v>1931750</v>
      </c>
      <c r="H127" s="122"/>
      <c r="I127" s="122"/>
      <c r="J127" s="123">
        <f>COUNTIF(J128:J159,"x")</f>
        <v>14</v>
      </c>
      <c r="K127" s="124">
        <f>SUM(K128:K159)</f>
        <v>1291500</v>
      </c>
      <c r="L127" s="366"/>
    </row>
    <row r="128" spans="1:11" ht="15">
      <c r="A128" s="136">
        <v>1</v>
      </c>
      <c r="B128" s="136" t="s">
        <v>761</v>
      </c>
      <c r="C128" s="136" t="s">
        <v>180</v>
      </c>
      <c r="D128" s="136" t="s">
        <v>181</v>
      </c>
      <c r="E128" s="137"/>
      <c r="F128" s="136" t="s">
        <v>728</v>
      </c>
      <c r="G128" s="138">
        <v>200000</v>
      </c>
      <c r="H128" s="139"/>
      <c r="I128" s="140" t="s">
        <v>682</v>
      </c>
      <c r="J128" s="141" t="s">
        <v>682</v>
      </c>
      <c r="K128" s="127">
        <f>G128</f>
        <v>200000</v>
      </c>
    </row>
    <row r="129" spans="1:11" ht="15">
      <c r="A129" s="94">
        <v>2</v>
      </c>
      <c r="B129" s="94" t="s">
        <v>655</v>
      </c>
      <c r="C129" s="94" t="s">
        <v>171</v>
      </c>
      <c r="D129" s="94" t="s">
        <v>172</v>
      </c>
      <c r="E129" s="142"/>
      <c r="F129" s="94" t="s">
        <v>728</v>
      </c>
      <c r="G129" s="95">
        <v>200000</v>
      </c>
      <c r="H129" s="143"/>
      <c r="I129" s="144" t="s">
        <v>682</v>
      </c>
      <c r="J129" s="145" t="s">
        <v>682</v>
      </c>
      <c r="K129" s="93">
        <f aca="true" t="shared" si="0" ref="K129:K143">G129</f>
        <v>200000</v>
      </c>
    </row>
    <row r="130" spans="1:11" ht="15">
      <c r="A130" s="136">
        <v>3</v>
      </c>
      <c r="B130" s="94" t="s">
        <v>760</v>
      </c>
      <c r="C130" s="94" t="s">
        <v>156</v>
      </c>
      <c r="D130" s="94" t="s">
        <v>157</v>
      </c>
      <c r="E130" s="142"/>
      <c r="F130" s="94" t="s">
        <v>728</v>
      </c>
      <c r="G130" s="95">
        <v>200000</v>
      </c>
      <c r="H130" s="143"/>
      <c r="I130" s="144" t="s">
        <v>682</v>
      </c>
      <c r="J130" s="145" t="s">
        <v>682</v>
      </c>
      <c r="K130" s="93">
        <f t="shared" si="0"/>
        <v>200000</v>
      </c>
    </row>
    <row r="131" spans="1:11" ht="15">
      <c r="A131" s="94">
        <v>4</v>
      </c>
      <c r="B131" s="94" t="s">
        <v>759</v>
      </c>
      <c r="C131" s="94" t="s">
        <v>205</v>
      </c>
      <c r="D131" s="94" t="s">
        <v>206</v>
      </c>
      <c r="E131" s="142" t="s">
        <v>207</v>
      </c>
      <c r="F131" s="94" t="s">
        <v>728</v>
      </c>
      <c r="G131" s="95">
        <v>100000</v>
      </c>
      <c r="H131" s="143"/>
      <c r="I131" s="144" t="s">
        <v>682</v>
      </c>
      <c r="J131" s="145" t="s">
        <v>682</v>
      </c>
      <c r="K131" s="93">
        <f t="shared" si="0"/>
        <v>100000</v>
      </c>
    </row>
    <row r="132" spans="1:11" ht="15">
      <c r="A132" s="136">
        <v>5</v>
      </c>
      <c r="B132" s="94" t="s">
        <v>758</v>
      </c>
      <c r="C132" s="94" t="s">
        <v>210</v>
      </c>
      <c r="D132" s="94" t="s">
        <v>196</v>
      </c>
      <c r="E132" s="142"/>
      <c r="F132" s="94" t="s">
        <v>728</v>
      </c>
      <c r="G132" s="95">
        <v>100000</v>
      </c>
      <c r="H132" s="143"/>
      <c r="I132" s="144" t="s">
        <v>682</v>
      </c>
      <c r="J132" s="145"/>
      <c r="K132" s="93"/>
    </row>
    <row r="133" spans="1:11" ht="15">
      <c r="A133" s="94">
        <v>6</v>
      </c>
      <c r="B133" s="94" t="s">
        <v>757</v>
      </c>
      <c r="C133" s="94" t="s">
        <v>161</v>
      </c>
      <c r="D133" s="94" t="s">
        <v>162</v>
      </c>
      <c r="E133" s="142"/>
      <c r="F133" s="94" t="s">
        <v>728</v>
      </c>
      <c r="G133" s="95">
        <v>100000</v>
      </c>
      <c r="H133" s="143"/>
      <c r="I133" s="144" t="s">
        <v>682</v>
      </c>
      <c r="J133" s="145" t="s">
        <v>682</v>
      </c>
      <c r="K133" s="93">
        <f t="shared" si="0"/>
        <v>100000</v>
      </c>
    </row>
    <row r="134" spans="1:11" ht="15">
      <c r="A134" s="136">
        <v>7</v>
      </c>
      <c r="B134" s="94" t="s">
        <v>756</v>
      </c>
      <c r="C134" s="94" t="s">
        <v>169</v>
      </c>
      <c r="D134" s="94" t="s">
        <v>170</v>
      </c>
      <c r="E134" s="142"/>
      <c r="F134" s="94" t="s">
        <v>728</v>
      </c>
      <c r="G134" s="95">
        <v>100000</v>
      </c>
      <c r="H134" s="143"/>
      <c r="I134" s="144" t="s">
        <v>682</v>
      </c>
      <c r="J134" s="145" t="s">
        <v>682</v>
      </c>
      <c r="K134" s="93">
        <f t="shared" si="0"/>
        <v>100000</v>
      </c>
    </row>
    <row r="135" spans="1:11" ht="15">
      <c r="A135" s="94">
        <v>8</v>
      </c>
      <c r="B135" s="94" t="s">
        <v>790</v>
      </c>
      <c r="C135" s="94" t="s">
        <v>791</v>
      </c>
      <c r="D135" s="94" t="s">
        <v>792</v>
      </c>
      <c r="E135" s="146" t="s">
        <v>793</v>
      </c>
      <c r="F135" s="94" t="s">
        <v>18</v>
      </c>
      <c r="G135" s="95">
        <v>80000</v>
      </c>
      <c r="H135" s="143"/>
      <c r="I135" s="144" t="s">
        <v>682</v>
      </c>
      <c r="J135" s="147" t="s">
        <v>682</v>
      </c>
      <c r="K135" s="93">
        <f t="shared" si="0"/>
        <v>80000</v>
      </c>
    </row>
    <row r="136" spans="1:11" ht="15">
      <c r="A136" s="136">
        <v>9</v>
      </c>
      <c r="B136" s="94" t="s">
        <v>755</v>
      </c>
      <c r="C136" s="94" t="s">
        <v>178</v>
      </c>
      <c r="D136" s="94" t="s">
        <v>179</v>
      </c>
      <c r="E136" s="142"/>
      <c r="F136" s="94" t="s">
        <v>728</v>
      </c>
      <c r="G136" s="95">
        <v>60000</v>
      </c>
      <c r="H136" s="143"/>
      <c r="I136" s="144" t="s">
        <v>682</v>
      </c>
      <c r="J136" s="145" t="s">
        <v>682</v>
      </c>
      <c r="K136" s="93">
        <f t="shared" si="0"/>
        <v>60000</v>
      </c>
    </row>
    <row r="137" spans="1:11" ht="15">
      <c r="A137" s="94">
        <v>10</v>
      </c>
      <c r="B137" s="94" t="s">
        <v>754</v>
      </c>
      <c r="C137" s="94" t="s">
        <v>182</v>
      </c>
      <c r="D137" s="94" t="s">
        <v>183</v>
      </c>
      <c r="E137" s="142" t="s">
        <v>184</v>
      </c>
      <c r="F137" s="94" t="s">
        <v>728</v>
      </c>
      <c r="G137" s="95">
        <v>50000</v>
      </c>
      <c r="H137" s="143"/>
      <c r="I137" s="144" t="s">
        <v>682</v>
      </c>
      <c r="J137" s="145" t="s">
        <v>682</v>
      </c>
      <c r="K137" s="93">
        <f t="shared" si="0"/>
        <v>50000</v>
      </c>
    </row>
    <row r="138" spans="1:11" ht="15">
      <c r="A138" s="136">
        <v>11</v>
      </c>
      <c r="B138" s="94" t="s">
        <v>753</v>
      </c>
      <c r="C138" s="94" t="s">
        <v>185</v>
      </c>
      <c r="D138" s="94" t="s">
        <v>186</v>
      </c>
      <c r="E138" s="142" t="s">
        <v>187</v>
      </c>
      <c r="F138" s="94" t="s">
        <v>728</v>
      </c>
      <c r="G138" s="95">
        <v>50000</v>
      </c>
      <c r="H138" s="143"/>
      <c r="I138" s="144" t="s">
        <v>682</v>
      </c>
      <c r="J138" s="145" t="s">
        <v>682</v>
      </c>
      <c r="K138" s="93">
        <f t="shared" si="0"/>
        <v>50000</v>
      </c>
    </row>
    <row r="139" spans="1:11" ht="15">
      <c r="A139" s="94">
        <v>12</v>
      </c>
      <c r="B139" s="94" t="s">
        <v>752</v>
      </c>
      <c r="C139" s="94" t="s">
        <v>159</v>
      </c>
      <c r="D139" s="94" t="s">
        <v>160</v>
      </c>
      <c r="E139" s="142"/>
      <c r="F139" s="94" t="s">
        <v>728</v>
      </c>
      <c r="G139" s="95">
        <v>50000</v>
      </c>
      <c r="H139" s="143"/>
      <c r="I139" s="144" t="s">
        <v>682</v>
      </c>
      <c r="J139" s="145" t="s">
        <v>682</v>
      </c>
      <c r="K139" s="93">
        <f t="shared" si="0"/>
        <v>50000</v>
      </c>
    </row>
    <row r="140" spans="1:11" ht="15">
      <c r="A140" s="136">
        <v>13</v>
      </c>
      <c r="B140" s="94" t="s">
        <v>751</v>
      </c>
      <c r="C140" s="94" t="s">
        <v>195</v>
      </c>
      <c r="D140" s="94" t="s">
        <v>196</v>
      </c>
      <c r="E140" s="142"/>
      <c r="F140" s="94" t="s">
        <v>728</v>
      </c>
      <c r="G140" s="95">
        <v>50000</v>
      </c>
      <c r="H140" s="143"/>
      <c r="I140" s="144" t="s">
        <v>682</v>
      </c>
      <c r="J140" s="145"/>
      <c r="K140" s="93"/>
    </row>
    <row r="141" spans="1:11" ht="15">
      <c r="A141" s="94">
        <v>14</v>
      </c>
      <c r="B141" s="94" t="s">
        <v>750</v>
      </c>
      <c r="C141" s="94" t="s">
        <v>163</v>
      </c>
      <c r="D141" s="94" t="s">
        <v>164</v>
      </c>
      <c r="E141" s="142"/>
      <c r="F141" s="94" t="s">
        <v>728</v>
      </c>
      <c r="G141" s="95">
        <v>50000</v>
      </c>
      <c r="H141" s="143"/>
      <c r="I141" s="144" t="s">
        <v>682</v>
      </c>
      <c r="J141" s="145"/>
      <c r="K141" s="93"/>
    </row>
    <row r="142" spans="1:11" ht="15">
      <c r="A142" s="136">
        <v>15</v>
      </c>
      <c r="B142" s="94" t="s">
        <v>746</v>
      </c>
      <c r="C142" s="94" t="s">
        <v>188</v>
      </c>
      <c r="D142" s="94" t="s">
        <v>189</v>
      </c>
      <c r="E142" s="142"/>
      <c r="F142" s="94" t="s">
        <v>728</v>
      </c>
      <c r="G142" s="95">
        <v>50000</v>
      </c>
      <c r="H142" s="143"/>
      <c r="I142" s="144" t="s">
        <v>682</v>
      </c>
      <c r="J142" s="145" t="s">
        <v>682</v>
      </c>
      <c r="K142" s="93">
        <f t="shared" si="0"/>
        <v>50000</v>
      </c>
    </row>
    <row r="143" spans="1:11" ht="15">
      <c r="A143" s="94">
        <v>16</v>
      </c>
      <c r="B143" s="94" t="s">
        <v>747</v>
      </c>
      <c r="C143" s="94" t="s">
        <v>199</v>
      </c>
      <c r="D143" s="94" t="s">
        <v>200</v>
      </c>
      <c r="E143" s="142"/>
      <c r="F143" s="94" t="s">
        <v>728</v>
      </c>
      <c r="G143" s="95">
        <v>50000</v>
      </c>
      <c r="H143" s="143"/>
      <c r="I143" s="144" t="s">
        <v>682</v>
      </c>
      <c r="J143" s="145" t="s">
        <v>682</v>
      </c>
      <c r="K143" s="93">
        <f t="shared" si="0"/>
        <v>50000</v>
      </c>
    </row>
    <row r="144" spans="1:11" ht="15">
      <c r="A144" s="136">
        <v>17</v>
      </c>
      <c r="B144" s="94" t="s">
        <v>748</v>
      </c>
      <c r="C144" s="94" t="s">
        <v>173</v>
      </c>
      <c r="D144" s="94" t="s">
        <v>174</v>
      </c>
      <c r="E144" s="142"/>
      <c r="F144" s="94" t="s">
        <v>728</v>
      </c>
      <c r="G144" s="95">
        <v>50000</v>
      </c>
      <c r="H144" s="143"/>
      <c r="I144" s="144" t="s">
        <v>682</v>
      </c>
      <c r="J144" s="145"/>
      <c r="K144" s="96"/>
    </row>
    <row r="145" spans="1:11" ht="15">
      <c r="A145" s="94">
        <v>18</v>
      </c>
      <c r="B145" s="94" t="s">
        <v>749</v>
      </c>
      <c r="C145" s="94" t="s">
        <v>208</v>
      </c>
      <c r="D145" s="94" t="s">
        <v>209</v>
      </c>
      <c r="E145" s="142"/>
      <c r="F145" s="94" t="s">
        <v>728</v>
      </c>
      <c r="G145" s="95">
        <v>50000</v>
      </c>
      <c r="H145" s="143"/>
      <c r="I145" s="144" t="s">
        <v>682</v>
      </c>
      <c r="J145" s="145"/>
      <c r="K145" s="96"/>
    </row>
    <row r="146" spans="1:11" ht="15">
      <c r="A146" s="136">
        <v>19</v>
      </c>
      <c r="B146" s="94" t="s">
        <v>745</v>
      </c>
      <c r="C146" s="94" t="s">
        <v>167</v>
      </c>
      <c r="D146" s="94" t="s">
        <v>168</v>
      </c>
      <c r="E146" s="142"/>
      <c r="F146" s="94" t="s">
        <v>728</v>
      </c>
      <c r="G146" s="95">
        <v>40000</v>
      </c>
      <c r="H146" s="143"/>
      <c r="I146" s="144" t="s">
        <v>682</v>
      </c>
      <c r="J146" s="145"/>
      <c r="K146" s="96"/>
    </row>
    <row r="147" spans="1:11" ht="15">
      <c r="A147" s="94">
        <v>20</v>
      </c>
      <c r="B147" s="94" t="s">
        <v>744</v>
      </c>
      <c r="C147" s="94" t="s">
        <v>201</v>
      </c>
      <c r="D147" s="94" t="s">
        <v>200</v>
      </c>
      <c r="E147" s="142"/>
      <c r="F147" s="94" t="s">
        <v>728</v>
      </c>
      <c r="G147" s="95">
        <v>40000</v>
      </c>
      <c r="H147" s="143"/>
      <c r="I147" s="144" t="s">
        <v>682</v>
      </c>
      <c r="J147" s="145"/>
      <c r="K147" s="96"/>
    </row>
    <row r="148" spans="1:11" ht="15">
      <c r="A148" s="136">
        <v>21</v>
      </c>
      <c r="B148" s="94" t="s">
        <v>743</v>
      </c>
      <c r="C148" s="94" t="s">
        <v>213</v>
      </c>
      <c r="D148" s="94" t="s">
        <v>214</v>
      </c>
      <c r="E148" s="142"/>
      <c r="F148" s="94" t="s">
        <v>728</v>
      </c>
      <c r="G148" s="95">
        <v>30000</v>
      </c>
      <c r="H148" s="143"/>
      <c r="I148" s="144" t="s">
        <v>682</v>
      </c>
      <c r="J148" s="145"/>
      <c r="K148" s="96"/>
    </row>
    <row r="149" spans="1:11" ht="15">
      <c r="A149" s="94">
        <v>22</v>
      </c>
      <c r="B149" s="94" t="s">
        <v>742</v>
      </c>
      <c r="C149" s="94" t="s">
        <v>190</v>
      </c>
      <c r="D149" s="94" t="s">
        <v>189</v>
      </c>
      <c r="E149" s="142"/>
      <c r="F149" s="94" t="s">
        <v>728</v>
      </c>
      <c r="G149" s="95">
        <v>30000</v>
      </c>
      <c r="H149" s="143"/>
      <c r="I149" s="144" t="s">
        <v>682</v>
      </c>
      <c r="J149" s="145"/>
      <c r="K149" s="96"/>
    </row>
    <row r="150" spans="1:11" ht="15">
      <c r="A150" s="136">
        <v>23</v>
      </c>
      <c r="B150" s="94" t="s">
        <v>741</v>
      </c>
      <c r="C150" s="94" t="s">
        <v>211</v>
      </c>
      <c r="D150" s="94" t="s">
        <v>212</v>
      </c>
      <c r="E150" s="142"/>
      <c r="F150" s="94" t="s">
        <v>728</v>
      </c>
      <c r="G150" s="95">
        <v>30000</v>
      </c>
      <c r="H150" s="143"/>
      <c r="I150" s="144" t="s">
        <v>682</v>
      </c>
      <c r="J150" s="145"/>
      <c r="K150" s="96"/>
    </row>
    <row r="151" spans="1:11" ht="15">
      <c r="A151" s="94">
        <v>24</v>
      </c>
      <c r="B151" s="94" t="s">
        <v>740</v>
      </c>
      <c r="C151" s="94" t="s">
        <v>197</v>
      </c>
      <c r="D151" s="94" t="s">
        <v>198</v>
      </c>
      <c r="E151" s="142"/>
      <c r="F151" s="94" t="s">
        <v>728</v>
      </c>
      <c r="G151" s="95">
        <v>30000</v>
      </c>
      <c r="H151" s="143"/>
      <c r="I151" s="144" t="s">
        <v>682</v>
      </c>
      <c r="J151" s="145"/>
      <c r="K151" s="96"/>
    </row>
    <row r="152" spans="1:11" ht="15">
      <c r="A152" s="136">
        <v>25</v>
      </c>
      <c r="B152" s="94" t="s">
        <v>204</v>
      </c>
      <c r="C152" s="94" t="s">
        <v>204</v>
      </c>
      <c r="D152" s="94" t="s">
        <v>203</v>
      </c>
      <c r="E152" s="142"/>
      <c r="F152" s="94" t="s">
        <v>728</v>
      </c>
      <c r="G152" s="95">
        <v>30000</v>
      </c>
      <c r="H152" s="143"/>
      <c r="I152" s="144" t="s">
        <v>682</v>
      </c>
      <c r="J152" s="145"/>
      <c r="K152" s="96"/>
    </row>
    <row r="153" spans="1:11" ht="15">
      <c r="A153" s="94">
        <v>26</v>
      </c>
      <c r="B153" s="94" t="s">
        <v>739</v>
      </c>
      <c r="C153" s="94" t="s">
        <v>191</v>
      </c>
      <c r="D153" s="94" t="s">
        <v>192</v>
      </c>
      <c r="E153" s="142"/>
      <c r="F153" s="94" t="s">
        <v>728</v>
      </c>
      <c r="G153" s="95">
        <v>30000</v>
      </c>
      <c r="H153" s="143"/>
      <c r="I153" s="144" t="s">
        <v>682</v>
      </c>
      <c r="J153" s="145"/>
      <c r="K153" s="96"/>
    </row>
    <row r="154" spans="1:11" ht="15">
      <c r="A154" s="136">
        <v>27</v>
      </c>
      <c r="B154" s="94" t="s">
        <v>738</v>
      </c>
      <c r="C154" s="94" t="s">
        <v>202</v>
      </c>
      <c r="D154" s="94" t="s">
        <v>203</v>
      </c>
      <c r="E154" s="142"/>
      <c r="F154" s="94" t="s">
        <v>866</v>
      </c>
      <c r="G154" s="95">
        <v>20000</v>
      </c>
      <c r="H154" s="143"/>
      <c r="I154" s="144" t="s">
        <v>682</v>
      </c>
      <c r="J154" s="145"/>
      <c r="K154" s="96"/>
    </row>
    <row r="155" spans="1:11" ht="15">
      <c r="A155" s="94">
        <v>28</v>
      </c>
      <c r="B155" s="94" t="s">
        <v>737</v>
      </c>
      <c r="C155" s="94" t="s">
        <v>165</v>
      </c>
      <c r="D155" s="94" t="s">
        <v>166</v>
      </c>
      <c r="E155" s="142"/>
      <c r="F155" s="94" t="s">
        <v>158</v>
      </c>
      <c r="G155" s="95">
        <v>20000</v>
      </c>
      <c r="H155" s="143"/>
      <c r="I155" s="144" t="s">
        <v>682</v>
      </c>
      <c r="J155" s="145"/>
      <c r="K155" s="96"/>
    </row>
    <row r="156" spans="1:11" ht="15">
      <c r="A156" s="136">
        <v>29</v>
      </c>
      <c r="B156" s="94" t="s">
        <v>736</v>
      </c>
      <c r="C156" s="94" t="s">
        <v>175</v>
      </c>
      <c r="D156" s="94" t="s">
        <v>176</v>
      </c>
      <c r="E156" s="142"/>
      <c r="F156" s="94" t="s">
        <v>865</v>
      </c>
      <c r="G156" s="95">
        <v>15000</v>
      </c>
      <c r="H156" s="143"/>
      <c r="I156" s="144" t="s">
        <v>682</v>
      </c>
      <c r="J156" s="145"/>
      <c r="K156" s="96"/>
    </row>
    <row r="157" spans="1:11" ht="15">
      <c r="A157" s="94">
        <v>30</v>
      </c>
      <c r="B157" s="94" t="s">
        <v>735</v>
      </c>
      <c r="C157" s="94" t="s">
        <v>177</v>
      </c>
      <c r="D157" s="94" t="s">
        <v>176</v>
      </c>
      <c r="E157" s="142"/>
      <c r="F157" s="94" t="s">
        <v>728</v>
      </c>
      <c r="G157" s="95">
        <v>15250</v>
      </c>
      <c r="H157" s="143"/>
      <c r="I157" s="144" t="s">
        <v>682</v>
      </c>
      <c r="J157" s="145"/>
      <c r="K157" s="96"/>
    </row>
    <row r="158" spans="1:11" ht="30">
      <c r="A158" s="136">
        <v>31</v>
      </c>
      <c r="B158" s="27" t="s">
        <v>823</v>
      </c>
      <c r="C158" s="30" t="s">
        <v>824</v>
      </c>
      <c r="D158" s="30" t="s">
        <v>825</v>
      </c>
      <c r="E158" s="34" t="s">
        <v>826</v>
      </c>
      <c r="F158" s="50" t="s">
        <v>974</v>
      </c>
      <c r="G158" s="16">
        <v>1500</v>
      </c>
      <c r="H158" s="9"/>
      <c r="I158" s="1" t="s">
        <v>682</v>
      </c>
      <c r="J158" s="1" t="s">
        <v>682</v>
      </c>
      <c r="K158" s="360">
        <f>G158</f>
        <v>1500</v>
      </c>
    </row>
    <row r="159" spans="1:11" ht="15">
      <c r="A159" s="94">
        <v>32</v>
      </c>
      <c r="B159" s="114" t="s">
        <v>656</v>
      </c>
      <c r="C159" s="114" t="s">
        <v>193</v>
      </c>
      <c r="D159" s="114" t="s">
        <v>194</v>
      </c>
      <c r="E159" s="148"/>
      <c r="F159" s="114" t="s">
        <v>728</v>
      </c>
      <c r="G159" s="116">
        <v>10000</v>
      </c>
      <c r="H159" s="149"/>
      <c r="I159" s="150" t="s">
        <v>682</v>
      </c>
      <c r="J159" s="151"/>
      <c r="K159" s="120"/>
    </row>
    <row r="160" spans="1:12" ht="15">
      <c r="A160" s="133" t="s">
        <v>215</v>
      </c>
      <c r="B160" s="133" t="s">
        <v>500</v>
      </c>
      <c r="C160" s="133"/>
      <c r="D160" s="133"/>
      <c r="E160" s="133"/>
      <c r="F160" s="134"/>
      <c r="G160" s="135">
        <f>SUM(G161:G194)</f>
        <v>1727000</v>
      </c>
      <c r="H160" s="122"/>
      <c r="I160" s="122"/>
      <c r="J160" s="123">
        <f>COUNTIF(J161:J194,"x")</f>
        <v>5</v>
      </c>
      <c r="K160" s="78">
        <f>SUM(K161:K194)</f>
        <v>570000</v>
      </c>
      <c r="L160" s="200"/>
    </row>
    <row r="161" spans="1:11" ht="15">
      <c r="A161" s="79">
        <v>1</v>
      </c>
      <c r="B161" s="136" t="s">
        <v>734</v>
      </c>
      <c r="C161" s="136" t="s">
        <v>595</v>
      </c>
      <c r="D161" s="136" t="s">
        <v>666</v>
      </c>
      <c r="E161" s="79" t="s">
        <v>596</v>
      </c>
      <c r="F161" s="80" t="s">
        <v>729</v>
      </c>
      <c r="G161" s="152">
        <v>150000</v>
      </c>
      <c r="H161" s="153"/>
      <c r="I161" s="82" t="s">
        <v>682</v>
      </c>
      <c r="J161" s="154" t="s">
        <v>682</v>
      </c>
      <c r="K161" s="84">
        <f>G161</f>
        <v>150000</v>
      </c>
    </row>
    <row r="162" spans="1:11" ht="15">
      <c r="A162" s="85">
        <v>2</v>
      </c>
      <c r="B162" s="94"/>
      <c r="C162" s="94" t="s">
        <v>510</v>
      </c>
      <c r="D162" s="94" t="s">
        <v>511</v>
      </c>
      <c r="E162" s="85" t="s">
        <v>512</v>
      </c>
      <c r="F162" s="94" t="s">
        <v>728</v>
      </c>
      <c r="G162" s="95">
        <v>180000</v>
      </c>
      <c r="H162" s="90"/>
      <c r="I162" s="91" t="s">
        <v>682</v>
      </c>
      <c r="J162" s="97"/>
      <c r="K162" s="96"/>
    </row>
    <row r="163" spans="1:11" ht="15">
      <c r="A163" s="79">
        <v>3</v>
      </c>
      <c r="B163" s="94" t="s">
        <v>518</v>
      </c>
      <c r="C163" s="94" t="s">
        <v>519</v>
      </c>
      <c r="D163" s="94" t="s">
        <v>520</v>
      </c>
      <c r="E163" s="85" t="s">
        <v>521</v>
      </c>
      <c r="F163" s="94" t="s">
        <v>728</v>
      </c>
      <c r="G163" s="95">
        <v>180000</v>
      </c>
      <c r="H163" s="90"/>
      <c r="I163" s="91" t="s">
        <v>682</v>
      </c>
      <c r="J163" s="97"/>
      <c r="K163" s="96"/>
    </row>
    <row r="164" spans="1:11" ht="15">
      <c r="A164" s="85">
        <v>4</v>
      </c>
      <c r="B164" s="94" t="s">
        <v>522</v>
      </c>
      <c r="C164" s="94" t="s">
        <v>523</v>
      </c>
      <c r="D164" s="94" t="s">
        <v>520</v>
      </c>
      <c r="E164" s="85" t="s">
        <v>524</v>
      </c>
      <c r="F164" s="94" t="s">
        <v>728</v>
      </c>
      <c r="G164" s="95">
        <v>120000</v>
      </c>
      <c r="H164" s="90"/>
      <c r="I164" s="91" t="s">
        <v>682</v>
      </c>
      <c r="J164" s="97"/>
      <c r="K164" s="96"/>
    </row>
    <row r="165" spans="1:11" ht="15">
      <c r="A165" s="79">
        <v>5</v>
      </c>
      <c r="B165" s="94"/>
      <c r="C165" s="94" t="s">
        <v>469</v>
      </c>
      <c r="D165" s="94" t="s">
        <v>511</v>
      </c>
      <c r="E165" s="85" t="s">
        <v>513</v>
      </c>
      <c r="F165" s="94" t="s">
        <v>728</v>
      </c>
      <c r="G165" s="95">
        <v>120000</v>
      </c>
      <c r="H165" s="90"/>
      <c r="I165" s="91" t="s">
        <v>682</v>
      </c>
      <c r="J165" s="97"/>
      <c r="K165" s="96"/>
    </row>
    <row r="166" spans="1:11" ht="15">
      <c r="A166" s="85">
        <v>6</v>
      </c>
      <c r="B166" s="94" t="s">
        <v>501</v>
      </c>
      <c r="C166" s="94" t="s">
        <v>177</v>
      </c>
      <c r="D166" s="94" t="s">
        <v>502</v>
      </c>
      <c r="E166" s="85" t="s">
        <v>503</v>
      </c>
      <c r="F166" s="94" t="s">
        <v>728</v>
      </c>
      <c r="G166" s="95">
        <v>80000</v>
      </c>
      <c r="H166" s="90"/>
      <c r="I166" s="91" t="s">
        <v>682</v>
      </c>
      <c r="J166" s="97" t="s">
        <v>682</v>
      </c>
      <c r="K166" s="96">
        <v>100000</v>
      </c>
    </row>
    <row r="167" spans="1:11" ht="15">
      <c r="A167" s="79">
        <v>7</v>
      </c>
      <c r="B167" s="94" t="s">
        <v>573</v>
      </c>
      <c r="C167" s="94" t="s">
        <v>574</v>
      </c>
      <c r="D167" s="94" t="s">
        <v>571</v>
      </c>
      <c r="E167" s="85" t="s">
        <v>575</v>
      </c>
      <c r="F167" s="94" t="s">
        <v>728</v>
      </c>
      <c r="G167" s="95">
        <v>80000</v>
      </c>
      <c r="H167" s="90"/>
      <c r="I167" s="91" t="s">
        <v>682</v>
      </c>
      <c r="J167" s="97" t="s">
        <v>682</v>
      </c>
      <c r="K167" s="93">
        <f>G167</f>
        <v>80000</v>
      </c>
    </row>
    <row r="168" spans="1:11" ht="15">
      <c r="A168" s="85">
        <v>8</v>
      </c>
      <c r="B168" s="94" t="s">
        <v>525</v>
      </c>
      <c r="C168" s="94" t="s">
        <v>526</v>
      </c>
      <c r="D168" s="94" t="s">
        <v>527</v>
      </c>
      <c r="E168" s="85" t="s">
        <v>528</v>
      </c>
      <c r="F168" s="94" t="s">
        <v>728</v>
      </c>
      <c r="G168" s="95">
        <v>72000</v>
      </c>
      <c r="H168" s="90"/>
      <c r="I168" s="91" t="s">
        <v>682</v>
      </c>
      <c r="J168" s="97"/>
      <c r="K168" s="96"/>
    </row>
    <row r="169" spans="1:11" ht="15">
      <c r="A169" s="79">
        <v>9</v>
      </c>
      <c r="B169" s="94" t="s">
        <v>551</v>
      </c>
      <c r="C169" s="94" t="s">
        <v>552</v>
      </c>
      <c r="D169" s="94" t="s">
        <v>553</v>
      </c>
      <c r="E169" s="85" t="s">
        <v>554</v>
      </c>
      <c r="F169" s="94" t="s">
        <v>728</v>
      </c>
      <c r="G169" s="95">
        <v>60000</v>
      </c>
      <c r="H169" s="90"/>
      <c r="I169" s="91" t="s">
        <v>682</v>
      </c>
      <c r="J169" s="97"/>
      <c r="K169" s="96"/>
    </row>
    <row r="170" spans="1:11" ht="15">
      <c r="A170" s="85">
        <v>10</v>
      </c>
      <c r="B170" s="94" t="s">
        <v>570</v>
      </c>
      <c r="C170" s="94" t="s">
        <v>570</v>
      </c>
      <c r="D170" s="94" t="s">
        <v>571</v>
      </c>
      <c r="E170" s="85" t="s">
        <v>572</v>
      </c>
      <c r="F170" s="94" t="s">
        <v>728</v>
      </c>
      <c r="G170" s="95">
        <v>60000</v>
      </c>
      <c r="H170" s="90"/>
      <c r="I170" s="91" t="s">
        <v>682</v>
      </c>
      <c r="J170" s="97" t="s">
        <v>682</v>
      </c>
      <c r="K170" s="93">
        <f>G170</f>
        <v>60000</v>
      </c>
    </row>
    <row r="171" spans="1:11" ht="15">
      <c r="A171" s="79">
        <v>11</v>
      </c>
      <c r="B171" s="94" t="s">
        <v>540</v>
      </c>
      <c r="C171" s="94" t="s">
        <v>541</v>
      </c>
      <c r="D171" s="94" t="s">
        <v>542</v>
      </c>
      <c r="E171" s="85"/>
      <c r="F171" s="94" t="s">
        <v>728</v>
      </c>
      <c r="G171" s="95">
        <v>50000</v>
      </c>
      <c r="H171" s="90"/>
      <c r="I171" s="91" t="s">
        <v>682</v>
      </c>
      <c r="J171" s="97"/>
      <c r="K171" s="96"/>
    </row>
    <row r="172" spans="1:11" ht="15">
      <c r="A172" s="85">
        <v>12</v>
      </c>
      <c r="B172" s="94" t="s">
        <v>550</v>
      </c>
      <c r="C172" s="94"/>
      <c r="D172" s="94" t="s">
        <v>549</v>
      </c>
      <c r="E172" s="85"/>
      <c r="F172" s="94" t="s">
        <v>728</v>
      </c>
      <c r="G172" s="95">
        <v>40000</v>
      </c>
      <c r="H172" s="90"/>
      <c r="I172" s="91" t="s">
        <v>682</v>
      </c>
      <c r="J172" s="97"/>
      <c r="K172" s="96"/>
    </row>
    <row r="173" spans="1:11" ht="15">
      <c r="A173" s="79">
        <v>13</v>
      </c>
      <c r="B173" s="94"/>
      <c r="C173" s="94" t="s">
        <v>507</v>
      </c>
      <c r="D173" s="94" t="s">
        <v>508</v>
      </c>
      <c r="E173" s="85" t="s">
        <v>509</v>
      </c>
      <c r="F173" s="94" t="s">
        <v>728</v>
      </c>
      <c r="G173" s="95">
        <v>38000</v>
      </c>
      <c r="H173" s="90"/>
      <c r="I173" s="91" t="s">
        <v>682</v>
      </c>
      <c r="J173" s="97"/>
      <c r="K173" s="96"/>
    </row>
    <row r="174" spans="1:11" ht="15">
      <c r="A174" s="85">
        <v>14</v>
      </c>
      <c r="B174" s="94"/>
      <c r="C174" s="94" t="s">
        <v>504</v>
      </c>
      <c r="D174" s="94" t="s">
        <v>505</v>
      </c>
      <c r="E174" s="85" t="s">
        <v>506</v>
      </c>
      <c r="F174" s="94" t="s">
        <v>728</v>
      </c>
      <c r="G174" s="95">
        <v>35000</v>
      </c>
      <c r="H174" s="90"/>
      <c r="I174" s="91" t="s">
        <v>682</v>
      </c>
      <c r="J174" s="97"/>
      <c r="K174" s="96"/>
    </row>
    <row r="175" spans="1:11" ht="15">
      <c r="A175" s="79">
        <v>15</v>
      </c>
      <c r="B175" s="94" t="s">
        <v>559</v>
      </c>
      <c r="C175" s="94" t="s">
        <v>560</v>
      </c>
      <c r="D175" s="94" t="s">
        <v>553</v>
      </c>
      <c r="E175" s="85" t="s">
        <v>561</v>
      </c>
      <c r="F175" s="94" t="s">
        <v>728</v>
      </c>
      <c r="G175" s="95">
        <v>30000</v>
      </c>
      <c r="H175" s="90"/>
      <c r="I175" s="91" t="s">
        <v>682</v>
      </c>
      <c r="J175" s="97"/>
      <c r="K175" s="96"/>
    </row>
    <row r="176" spans="1:11" ht="15">
      <c r="A176" s="85">
        <v>16</v>
      </c>
      <c r="B176" s="94" t="s">
        <v>555</v>
      </c>
      <c r="C176" s="94" t="s">
        <v>556</v>
      </c>
      <c r="D176" s="94" t="s">
        <v>557</v>
      </c>
      <c r="E176" s="85" t="s">
        <v>558</v>
      </c>
      <c r="F176" s="94" t="s">
        <v>728</v>
      </c>
      <c r="G176" s="95">
        <v>30000</v>
      </c>
      <c r="H176" s="90"/>
      <c r="I176" s="91" t="s">
        <v>682</v>
      </c>
      <c r="J176" s="97"/>
      <c r="K176" s="96"/>
    </row>
    <row r="177" spans="1:11" ht="15">
      <c r="A177" s="79">
        <v>17</v>
      </c>
      <c r="B177" s="94"/>
      <c r="C177" s="94" t="s">
        <v>548</v>
      </c>
      <c r="D177" s="94" t="s">
        <v>549</v>
      </c>
      <c r="E177" s="85"/>
      <c r="F177" s="94" t="s">
        <v>728</v>
      </c>
      <c r="G177" s="95">
        <v>30000</v>
      </c>
      <c r="H177" s="90"/>
      <c r="I177" s="91" t="s">
        <v>682</v>
      </c>
      <c r="J177" s="97"/>
      <c r="K177" s="96"/>
    </row>
    <row r="178" spans="1:11" ht="15">
      <c r="A178" s="85">
        <v>18</v>
      </c>
      <c r="B178" s="94"/>
      <c r="C178" s="94" t="s">
        <v>534</v>
      </c>
      <c r="D178" s="94" t="s">
        <v>535</v>
      </c>
      <c r="E178" s="85"/>
      <c r="F178" s="94" t="s">
        <v>728</v>
      </c>
      <c r="G178" s="95">
        <v>30000</v>
      </c>
      <c r="H178" s="90"/>
      <c r="I178" s="91" t="s">
        <v>682</v>
      </c>
      <c r="J178" s="97"/>
      <c r="K178" s="96"/>
    </row>
    <row r="179" spans="1:11" ht="15">
      <c r="A179" s="79">
        <v>19</v>
      </c>
      <c r="B179" s="94"/>
      <c r="C179" s="94" t="s">
        <v>531</v>
      </c>
      <c r="D179" s="94" t="s">
        <v>532</v>
      </c>
      <c r="E179" s="85" t="s">
        <v>533</v>
      </c>
      <c r="F179" s="94" t="s">
        <v>728</v>
      </c>
      <c r="G179" s="95">
        <v>20000</v>
      </c>
      <c r="H179" s="90"/>
      <c r="I179" s="91" t="s">
        <v>682</v>
      </c>
      <c r="J179" s="97"/>
      <c r="K179" s="96"/>
    </row>
    <row r="180" spans="1:11" ht="15">
      <c r="A180" s="85">
        <v>20</v>
      </c>
      <c r="B180" s="94"/>
      <c r="C180" s="94" t="s">
        <v>544</v>
      </c>
      <c r="D180" s="94" t="s">
        <v>545</v>
      </c>
      <c r="E180" s="85"/>
      <c r="F180" s="94" t="s">
        <v>728</v>
      </c>
      <c r="G180" s="95">
        <v>20000</v>
      </c>
      <c r="H180" s="90"/>
      <c r="I180" s="91" t="s">
        <v>682</v>
      </c>
      <c r="J180" s="97"/>
      <c r="K180" s="96"/>
    </row>
    <row r="181" spans="1:11" ht="15">
      <c r="A181" s="79">
        <v>21</v>
      </c>
      <c r="B181" s="94"/>
      <c r="C181" s="94" t="s">
        <v>529</v>
      </c>
      <c r="D181" s="94" t="s">
        <v>530</v>
      </c>
      <c r="E181" s="85"/>
      <c r="F181" s="94" t="s">
        <v>728</v>
      </c>
      <c r="G181" s="95">
        <v>20000</v>
      </c>
      <c r="H181" s="90"/>
      <c r="I181" s="91" t="s">
        <v>682</v>
      </c>
      <c r="J181" s="97"/>
      <c r="K181" s="96"/>
    </row>
    <row r="182" spans="1:11" ht="15">
      <c r="A182" s="85">
        <v>22</v>
      </c>
      <c r="B182" s="94"/>
      <c r="C182" s="85" t="s">
        <v>592</v>
      </c>
      <c r="D182" s="85" t="s">
        <v>593</v>
      </c>
      <c r="E182" s="85" t="s">
        <v>594</v>
      </c>
      <c r="F182" s="155" t="s">
        <v>863</v>
      </c>
      <c r="G182" s="95">
        <v>10000</v>
      </c>
      <c r="H182" s="106"/>
      <c r="I182" s="91" t="s">
        <v>682</v>
      </c>
      <c r="J182" s="92"/>
      <c r="K182" s="96"/>
    </row>
    <row r="183" spans="1:11" ht="15">
      <c r="A183" s="79">
        <v>23</v>
      </c>
      <c r="B183" s="94"/>
      <c r="C183" s="94" t="s">
        <v>585</v>
      </c>
      <c r="D183" s="94" t="s">
        <v>584</v>
      </c>
      <c r="E183" s="85"/>
      <c r="F183" s="94" t="s">
        <v>728</v>
      </c>
      <c r="G183" s="95">
        <v>15000</v>
      </c>
      <c r="H183" s="90"/>
      <c r="I183" s="91" t="s">
        <v>682</v>
      </c>
      <c r="J183" s="97"/>
      <c r="K183" s="96"/>
    </row>
    <row r="184" spans="1:11" ht="15">
      <c r="A184" s="85">
        <v>24</v>
      </c>
      <c r="B184" s="94"/>
      <c r="C184" s="94" t="s">
        <v>583</v>
      </c>
      <c r="D184" s="94" t="s">
        <v>584</v>
      </c>
      <c r="E184" s="85"/>
      <c r="F184" s="94" t="s">
        <v>863</v>
      </c>
      <c r="G184" s="95">
        <v>10000</v>
      </c>
      <c r="H184" s="90"/>
      <c r="I184" s="91" t="s">
        <v>682</v>
      </c>
      <c r="J184" s="97"/>
      <c r="K184" s="96"/>
    </row>
    <row r="185" spans="1:11" ht="15">
      <c r="A185" s="79">
        <v>25</v>
      </c>
      <c r="B185" s="94" t="s">
        <v>566</v>
      </c>
      <c r="C185" s="94" t="s">
        <v>567</v>
      </c>
      <c r="D185" s="94" t="s">
        <v>568</v>
      </c>
      <c r="E185" s="85" t="s">
        <v>569</v>
      </c>
      <c r="F185" s="94" t="s">
        <v>728</v>
      </c>
      <c r="G185" s="95">
        <v>10000</v>
      </c>
      <c r="H185" s="90"/>
      <c r="I185" s="91" t="s">
        <v>682</v>
      </c>
      <c r="J185" s="97"/>
      <c r="K185" s="96"/>
    </row>
    <row r="186" spans="1:11" ht="15">
      <c r="A186" s="85">
        <v>26</v>
      </c>
      <c r="B186" s="94" t="s">
        <v>580</v>
      </c>
      <c r="C186" s="94" t="s">
        <v>581</v>
      </c>
      <c r="D186" s="94" t="s">
        <v>564</v>
      </c>
      <c r="E186" s="85" t="s">
        <v>582</v>
      </c>
      <c r="F186" s="94" t="s">
        <v>728</v>
      </c>
      <c r="G186" s="95">
        <v>10000</v>
      </c>
      <c r="H186" s="90"/>
      <c r="I186" s="91" t="s">
        <v>682</v>
      </c>
      <c r="J186" s="97"/>
      <c r="K186" s="96"/>
    </row>
    <row r="187" spans="1:11" ht="15">
      <c r="A187" s="79">
        <v>27</v>
      </c>
      <c r="B187" s="94"/>
      <c r="C187" s="94" t="s">
        <v>536</v>
      </c>
      <c r="D187" s="94" t="s">
        <v>537</v>
      </c>
      <c r="E187" s="85" t="s">
        <v>538</v>
      </c>
      <c r="F187" s="94" t="s">
        <v>728</v>
      </c>
      <c r="G187" s="95">
        <v>10000</v>
      </c>
      <c r="H187" s="90"/>
      <c r="I187" s="91" t="s">
        <v>682</v>
      </c>
      <c r="J187" s="97"/>
      <c r="K187" s="96"/>
    </row>
    <row r="188" spans="1:11" ht="15">
      <c r="A188" s="85">
        <v>28</v>
      </c>
      <c r="B188" s="94"/>
      <c r="C188" s="94" t="s">
        <v>586</v>
      </c>
      <c r="D188" s="94" t="s">
        <v>584</v>
      </c>
      <c r="E188" s="85"/>
      <c r="F188" s="94" t="s">
        <v>728</v>
      </c>
      <c r="G188" s="95">
        <v>10000</v>
      </c>
      <c r="H188" s="90"/>
      <c r="I188" s="91" t="s">
        <v>682</v>
      </c>
      <c r="J188" s="97"/>
      <c r="K188" s="96"/>
    </row>
    <row r="189" spans="1:11" ht="15">
      <c r="A189" s="79">
        <v>29</v>
      </c>
      <c r="B189" s="94"/>
      <c r="C189" s="94" t="s">
        <v>539</v>
      </c>
      <c r="D189" s="94" t="s">
        <v>537</v>
      </c>
      <c r="E189" s="85"/>
      <c r="F189" s="94" t="s">
        <v>728</v>
      </c>
      <c r="G189" s="95">
        <v>10000</v>
      </c>
      <c r="H189" s="90"/>
      <c r="I189" s="91" t="s">
        <v>682</v>
      </c>
      <c r="J189" s="97"/>
      <c r="K189" s="96"/>
    </row>
    <row r="190" spans="1:11" ht="15">
      <c r="A190" s="85">
        <v>30</v>
      </c>
      <c r="B190" s="94"/>
      <c r="C190" s="94" t="s">
        <v>590</v>
      </c>
      <c r="D190" s="94" t="s">
        <v>588</v>
      </c>
      <c r="E190" s="85" t="s">
        <v>591</v>
      </c>
      <c r="F190" s="94" t="s">
        <v>728</v>
      </c>
      <c r="G190" s="95">
        <v>8000</v>
      </c>
      <c r="H190" s="90"/>
      <c r="I190" s="91" t="s">
        <v>682</v>
      </c>
      <c r="J190" s="97"/>
      <c r="K190" s="96"/>
    </row>
    <row r="191" spans="1:11" ht="15">
      <c r="A191" s="79">
        <v>31</v>
      </c>
      <c r="B191" s="94"/>
      <c r="C191" s="94" t="s">
        <v>514</v>
      </c>
      <c r="D191" s="94" t="s">
        <v>511</v>
      </c>
      <c r="E191" s="85" t="s">
        <v>515</v>
      </c>
      <c r="F191" s="94" t="s">
        <v>728</v>
      </c>
      <c r="G191" s="95">
        <v>5000</v>
      </c>
      <c r="H191" s="90"/>
      <c r="I191" s="91" t="s">
        <v>682</v>
      </c>
      <c r="J191" s="97"/>
      <c r="K191" s="96"/>
    </row>
    <row r="192" spans="1:11" ht="15">
      <c r="A192" s="85">
        <v>32</v>
      </c>
      <c r="B192" s="94"/>
      <c r="C192" s="94" t="s">
        <v>587</v>
      </c>
      <c r="D192" s="94" t="s">
        <v>588</v>
      </c>
      <c r="E192" s="85" t="s">
        <v>589</v>
      </c>
      <c r="F192" s="94" t="s">
        <v>728</v>
      </c>
      <c r="G192" s="95">
        <v>3000</v>
      </c>
      <c r="H192" s="90"/>
      <c r="I192" s="91" t="s">
        <v>682</v>
      </c>
      <c r="J192" s="97"/>
      <c r="K192" s="96"/>
    </row>
    <row r="193" spans="1:11" ht="30">
      <c r="A193" s="79">
        <v>33</v>
      </c>
      <c r="B193" s="94" t="s">
        <v>835</v>
      </c>
      <c r="C193" s="94" t="s">
        <v>837</v>
      </c>
      <c r="D193" s="94" t="s">
        <v>836</v>
      </c>
      <c r="E193" s="94"/>
      <c r="F193" s="88" t="s">
        <v>976</v>
      </c>
      <c r="G193" s="94">
        <v>180000</v>
      </c>
      <c r="H193" s="94"/>
      <c r="I193" s="94" t="s">
        <v>682</v>
      </c>
      <c r="J193" s="94" t="s">
        <v>682</v>
      </c>
      <c r="K193" s="96">
        <f>G193</f>
        <v>180000</v>
      </c>
    </row>
    <row r="194" spans="1:11" ht="15">
      <c r="A194" s="85">
        <v>34</v>
      </c>
      <c r="B194" s="114"/>
      <c r="C194" s="114" t="s">
        <v>516</v>
      </c>
      <c r="D194" s="114" t="s">
        <v>511</v>
      </c>
      <c r="E194" s="115" t="s">
        <v>517</v>
      </c>
      <c r="F194" s="114" t="s">
        <v>728</v>
      </c>
      <c r="G194" s="116">
        <v>1000</v>
      </c>
      <c r="H194" s="117"/>
      <c r="I194" s="118" t="s">
        <v>682</v>
      </c>
      <c r="J194" s="119"/>
      <c r="K194" s="120"/>
    </row>
    <row r="195" spans="1:12" ht="15">
      <c r="A195" s="133" t="s">
        <v>356</v>
      </c>
      <c r="B195" s="133" t="s">
        <v>216</v>
      </c>
      <c r="C195" s="133"/>
      <c r="D195" s="133"/>
      <c r="E195" s="133"/>
      <c r="F195" s="134"/>
      <c r="G195" s="156">
        <f>SUM(G196:G242)</f>
        <v>961700</v>
      </c>
      <c r="H195" s="157">
        <v>3</v>
      </c>
      <c r="I195" s="157"/>
      <c r="J195" s="123">
        <f>COUNTIF(J196:J242,"x")</f>
        <v>14</v>
      </c>
      <c r="K195" s="158">
        <f>SUM(K196:K242)</f>
        <v>651000</v>
      </c>
      <c r="L195" s="200"/>
    </row>
    <row r="196" spans="1:11" ht="48.75" customHeight="1">
      <c r="A196" s="79">
        <v>1</v>
      </c>
      <c r="B196" s="80" t="s">
        <v>795</v>
      </c>
      <c r="C196" s="79" t="s">
        <v>331</v>
      </c>
      <c r="D196" s="79" t="s">
        <v>332</v>
      </c>
      <c r="E196" s="79" t="s">
        <v>333</v>
      </c>
      <c r="F196" s="159" t="s">
        <v>856</v>
      </c>
      <c r="G196" s="160">
        <v>100000</v>
      </c>
      <c r="H196" s="161"/>
      <c r="I196" s="140" t="s">
        <v>682</v>
      </c>
      <c r="J196" s="162" t="s">
        <v>682</v>
      </c>
      <c r="K196" s="84">
        <f>G196</f>
        <v>100000</v>
      </c>
    </row>
    <row r="197" spans="1:11" ht="15">
      <c r="A197" s="85">
        <v>2</v>
      </c>
      <c r="B197" s="94" t="s">
        <v>324</v>
      </c>
      <c r="C197" s="94" t="s">
        <v>325</v>
      </c>
      <c r="D197" s="94" t="s">
        <v>326</v>
      </c>
      <c r="E197" s="85" t="s">
        <v>327</v>
      </c>
      <c r="F197" s="94" t="s">
        <v>292</v>
      </c>
      <c r="G197" s="95">
        <v>150000</v>
      </c>
      <c r="H197" s="143"/>
      <c r="I197" s="144" t="s">
        <v>682</v>
      </c>
      <c r="J197" s="145" t="s">
        <v>682</v>
      </c>
      <c r="K197" s="93">
        <f>G197</f>
        <v>150000</v>
      </c>
    </row>
    <row r="198" spans="1:11" ht="15">
      <c r="A198" s="79">
        <v>3</v>
      </c>
      <c r="B198" s="85" t="s">
        <v>309</v>
      </c>
      <c r="C198" s="85" t="s">
        <v>310</v>
      </c>
      <c r="D198" s="85" t="s">
        <v>307</v>
      </c>
      <c r="E198" s="85" t="s">
        <v>311</v>
      </c>
      <c r="F198" s="91" t="s">
        <v>856</v>
      </c>
      <c r="G198" s="104">
        <v>100000</v>
      </c>
      <c r="H198" s="164"/>
      <c r="I198" s="144" t="s">
        <v>682</v>
      </c>
      <c r="J198" s="165" t="s">
        <v>682</v>
      </c>
      <c r="K198" s="93">
        <f aca="true" t="shared" si="1" ref="K198:K211">G198</f>
        <v>100000</v>
      </c>
    </row>
    <row r="199" spans="1:11" ht="15">
      <c r="A199" s="85">
        <v>4</v>
      </c>
      <c r="B199" s="85" t="s">
        <v>328</v>
      </c>
      <c r="C199" s="85" t="s">
        <v>329</v>
      </c>
      <c r="D199" s="85" t="s">
        <v>330</v>
      </c>
      <c r="E199" s="85"/>
      <c r="F199" s="91" t="s">
        <v>856</v>
      </c>
      <c r="G199" s="104">
        <v>100000</v>
      </c>
      <c r="H199" s="164"/>
      <c r="I199" s="144" t="s">
        <v>682</v>
      </c>
      <c r="J199" s="165" t="s">
        <v>682</v>
      </c>
      <c r="K199" s="93">
        <f t="shared" si="1"/>
        <v>100000</v>
      </c>
    </row>
    <row r="200" spans="1:11" ht="15">
      <c r="A200" s="79">
        <v>5</v>
      </c>
      <c r="B200" s="85" t="s">
        <v>75</v>
      </c>
      <c r="C200" s="85" t="s">
        <v>312</v>
      </c>
      <c r="D200" s="85" t="s">
        <v>313</v>
      </c>
      <c r="E200" s="85" t="s">
        <v>314</v>
      </c>
      <c r="F200" s="111" t="s">
        <v>860</v>
      </c>
      <c r="G200" s="104">
        <v>60000</v>
      </c>
      <c r="H200" s="166"/>
      <c r="I200" s="144" t="s">
        <v>682</v>
      </c>
      <c r="J200" s="165" t="s">
        <v>682</v>
      </c>
      <c r="K200" s="93">
        <f t="shared" si="1"/>
        <v>60000</v>
      </c>
    </row>
    <row r="201" spans="1:11" ht="30">
      <c r="A201" s="85">
        <v>6</v>
      </c>
      <c r="B201" s="85"/>
      <c r="C201" s="85" t="s">
        <v>267</v>
      </c>
      <c r="D201" s="85" t="s">
        <v>268</v>
      </c>
      <c r="E201" s="85" t="s">
        <v>269</v>
      </c>
      <c r="F201" s="91" t="s">
        <v>718</v>
      </c>
      <c r="G201" s="89">
        <v>50000</v>
      </c>
      <c r="H201" s="164"/>
      <c r="I201" s="144" t="s">
        <v>682</v>
      </c>
      <c r="J201" s="165"/>
      <c r="K201" s="93"/>
    </row>
    <row r="202" spans="1:11" ht="15">
      <c r="A202" s="79">
        <v>7</v>
      </c>
      <c r="B202" s="94"/>
      <c r="C202" s="94" t="s">
        <v>287</v>
      </c>
      <c r="D202" s="94" t="s">
        <v>288</v>
      </c>
      <c r="E202" s="85" t="s">
        <v>289</v>
      </c>
      <c r="F202" s="167" t="s">
        <v>873</v>
      </c>
      <c r="G202" s="101">
        <v>45000</v>
      </c>
      <c r="H202" s="168"/>
      <c r="I202" s="144" t="s">
        <v>682</v>
      </c>
      <c r="J202" s="145"/>
      <c r="K202" s="93"/>
    </row>
    <row r="203" spans="1:11" ht="15">
      <c r="A203" s="85">
        <v>8</v>
      </c>
      <c r="B203" s="94" t="s">
        <v>315</v>
      </c>
      <c r="C203" s="94" t="s">
        <v>316</v>
      </c>
      <c r="D203" s="94" t="s">
        <v>313</v>
      </c>
      <c r="E203" s="85" t="s">
        <v>317</v>
      </c>
      <c r="F203" s="94" t="s">
        <v>728</v>
      </c>
      <c r="G203" s="95">
        <v>40000</v>
      </c>
      <c r="H203" s="143"/>
      <c r="I203" s="144" t="s">
        <v>682</v>
      </c>
      <c r="J203" s="145" t="s">
        <v>682</v>
      </c>
      <c r="K203" s="93">
        <f t="shared" si="1"/>
        <v>40000</v>
      </c>
    </row>
    <row r="204" spans="1:11" ht="15">
      <c r="A204" s="79">
        <v>9</v>
      </c>
      <c r="B204" s="94"/>
      <c r="C204" s="94" t="s">
        <v>270</v>
      </c>
      <c r="D204" s="94" t="s">
        <v>268</v>
      </c>
      <c r="E204" s="85" t="s">
        <v>271</v>
      </c>
      <c r="F204" s="94" t="s">
        <v>728</v>
      </c>
      <c r="G204" s="95">
        <v>33000</v>
      </c>
      <c r="H204" s="143"/>
      <c r="I204" s="144" t="s">
        <v>682</v>
      </c>
      <c r="J204" s="145"/>
      <c r="K204" s="93"/>
    </row>
    <row r="205" spans="1:11" ht="15">
      <c r="A205" s="85">
        <v>10</v>
      </c>
      <c r="B205" s="94" t="s">
        <v>341</v>
      </c>
      <c r="C205" s="94" t="s">
        <v>342</v>
      </c>
      <c r="D205" s="94" t="s">
        <v>343</v>
      </c>
      <c r="E205" s="85" t="s">
        <v>344</v>
      </c>
      <c r="F205" s="94" t="s">
        <v>728</v>
      </c>
      <c r="G205" s="95">
        <v>26000</v>
      </c>
      <c r="H205" s="143"/>
      <c r="I205" s="144" t="s">
        <v>682</v>
      </c>
      <c r="J205" s="145" t="s">
        <v>682</v>
      </c>
      <c r="K205" s="93">
        <f t="shared" si="1"/>
        <v>26000</v>
      </c>
    </row>
    <row r="206" spans="1:11" ht="15">
      <c r="A206" s="79">
        <v>11</v>
      </c>
      <c r="B206" s="94" t="s">
        <v>318</v>
      </c>
      <c r="C206" s="94" t="s">
        <v>318</v>
      </c>
      <c r="D206" s="94" t="s">
        <v>313</v>
      </c>
      <c r="E206" s="85" t="s">
        <v>319</v>
      </c>
      <c r="F206" s="128" t="s">
        <v>18</v>
      </c>
      <c r="G206" s="101">
        <v>25000</v>
      </c>
      <c r="H206" s="168"/>
      <c r="I206" s="144" t="s">
        <v>682</v>
      </c>
      <c r="J206" s="145" t="s">
        <v>682</v>
      </c>
      <c r="K206" s="93">
        <f t="shared" si="1"/>
        <v>25000</v>
      </c>
    </row>
    <row r="207" spans="1:11" ht="15">
      <c r="A207" s="85">
        <v>12</v>
      </c>
      <c r="B207" s="94" t="s">
        <v>348</v>
      </c>
      <c r="C207" s="94" t="s">
        <v>349</v>
      </c>
      <c r="D207" s="94" t="s">
        <v>350</v>
      </c>
      <c r="E207" s="85" t="s">
        <v>351</v>
      </c>
      <c r="F207" s="94" t="s">
        <v>728</v>
      </c>
      <c r="G207" s="95">
        <v>20000</v>
      </c>
      <c r="H207" s="143"/>
      <c r="I207" s="144" t="s">
        <v>682</v>
      </c>
      <c r="J207" s="145"/>
      <c r="K207" s="93"/>
    </row>
    <row r="208" spans="1:11" ht="15">
      <c r="A208" s="79">
        <v>13</v>
      </c>
      <c r="B208" s="94" t="s">
        <v>305</v>
      </c>
      <c r="C208" s="94" t="s">
        <v>306</v>
      </c>
      <c r="D208" s="94" t="s">
        <v>307</v>
      </c>
      <c r="E208" s="85" t="s">
        <v>308</v>
      </c>
      <c r="F208" s="94" t="s">
        <v>728</v>
      </c>
      <c r="G208" s="95">
        <v>16000</v>
      </c>
      <c r="H208" s="143"/>
      <c r="I208" s="144" t="s">
        <v>682</v>
      </c>
      <c r="J208" s="145"/>
      <c r="K208" s="93"/>
    </row>
    <row r="209" spans="1:11" ht="15">
      <c r="A209" s="85">
        <v>14</v>
      </c>
      <c r="B209" s="88" t="s">
        <v>764</v>
      </c>
      <c r="C209" s="94" t="s">
        <v>765</v>
      </c>
      <c r="D209" s="94" t="s">
        <v>766</v>
      </c>
      <c r="E209" s="108" t="s">
        <v>767</v>
      </c>
      <c r="F209" s="167" t="s">
        <v>18</v>
      </c>
      <c r="G209" s="101">
        <v>16000</v>
      </c>
      <c r="H209" s="168"/>
      <c r="I209" s="144" t="s">
        <v>682</v>
      </c>
      <c r="J209" s="145" t="s">
        <v>682</v>
      </c>
      <c r="K209" s="93">
        <f t="shared" si="1"/>
        <v>16000</v>
      </c>
    </row>
    <row r="210" spans="1:11" ht="15">
      <c r="A210" s="79">
        <v>15</v>
      </c>
      <c r="B210" s="94"/>
      <c r="C210" s="94" t="s">
        <v>320</v>
      </c>
      <c r="D210" s="94" t="s">
        <v>321</v>
      </c>
      <c r="E210" s="85" t="s">
        <v>322</v>
      </c>
      <c r="F210" s="94" t="s">
        <v>730</v>
      </c>
      <c r="G210" s="95">
        <v>15000</v>
      </c>
      <c r="H210" s="143"/>
      <c r="I210" s="144" t="s">
        <v>682</v>
      </c>
      <c r="J210" s="145"/>
      <c r="K210" s="93"/>
    </row>
    <row r="211" spans="1:11" ht="15">
      <c r="A211" s="85">
        <v>16</v>
      </c>
      <c r="B211" s="94" t="s">
        <v>352</v>
      </c>
      <c r="C211" s="94" t="s">
        <v>353</v>
      </c>
      <c r="D211" s="94" t="s">
        <v>354</v>
      </c>
      <c r="E211" s="85" t="s">
        <v>355</v>
      </c>
      <c r="F211" s="169" t="s">
        <v>728</v>
      </c>
      <c r="G211" s="95">
        <v>15000</v>
      </c>
      <c r="H211" s="143"/>
      <c r="I211" s="144" t="s">
        <v>682</v>
      </c>
      <c r="J211" s="145" t="s">
        <v>682</v>
      </c>
      <c r="K211" s="93">
        <f t="shared" si="1"/>
        <v>15000</v>
      </c>
    </row>
    <row r="212" spans="1:11" ht="15">
      <c r="A212" s="79">
        <v>17</v>
      </c>
      <c r="B212" s="94" t="s">
        <v>272</v>
      </c>
      <c r="C212" s="94" t="s">
        <v>273</v>
      </c>
      <c r="D212" s="94" t="s">
        <v>274</v>
      </c>
      <c r="E212" s="85" t="s">
        <v>275</v>
      </c>
      <c r="F212" s="169" t="s">
        <v>707</v>
      </c>
      <c r="G212" s="95">
        <v>15000</v>
      </c>
      <c r="H212" s="143"/>
      <c r="I212" s="144" t="s">
        <v>682</v>
      </c>
      <c r="J212" s="145"/>
      <c r="K212" s="96"/>
    </row>
    <row r="213" spans="1:11" ht="15">
      <c r="A213" s="85">
        <v>18</v>
      </c>
      <c r="B213" s="85"/>
      <c r="C213" s="85" t="s">
        <v>323</v>
      </c>
      <c r="D213" s="85" t="s">
        <v>307</v>
      </c>
      <c r="E213" s="85"/>
      <c r="F213" s="131" t="s">
        <v>874</v>
      </c>
      <c r="G213" s="170">
        <v>7000</v>
      </c>
      <c r="H213" s="105"/>
      <c r="I213" s="144" t="s">
        <v>682</v>
      </c>
      <c r="J213" s="92"/>
      <c r="K213" s="96"/>
    </row>
    <row r="214" spans="1:11" ht="15">
      <c r="A214" s="79">
        <v>19</v>
      </c>
      <c r="B214" s="85"/>
      <c r="C214" s="85" t="s">
        <v>276</v>
      </c>
      <c r="D214" s="85" t="s">
        <v>277</v>
      </c>
      <c r="E214" s="85" t="s">
        <v>278</v>
      </c>
      <c r="F214" s="85" t="s">
        <v>18</v>
      </c>
      <c r="G214" s="89">
        <v>10000</v>
      </c>
      <c r="H214" s="164"/>
      <c r="I214" s="144" t="s">
        <v>682</v>
      </c>
      <c r="J214" s="165"/>
      <c r="K214" s="96"/>
    </row>
    <row r="215" spans="1:11" ht="31.5" customHeight="1">
      <c r="A215" s="85">
        <v>20</v>
      </c>
      <c r="B215" s="85" t="s">
        <v>258</v>
      </c>
      <c r="C215" s="85" t="s">
        <v>259</v>
      </c>
      <c r="D215" s="85" t="s">
        <v>245</v>
      </c>
      <c r="E215" s="85" t="s">
        <v>260</v>
      </c>
      <c r="F215" s="91" t="s">
        <v>875</v>
      </c>
      <c r="G215" s="89">
        <v>7000</v>
      </c>
      <c r="H215" s="164" t="s">
        <v>682</v>
      </c>
      <c r="I215" s="164"/>
      <c r="J215" s="165" t="s">
        <v>682</v>
      </c>
      <c r="K215" s="93">
        <f>G215</f>
        <v>7000</v>
      </c>
    </row>
    <row r="216" spans="1:11" ht="30">
      <c r="A216" s="79">
        <v>21</v>
      </c>
      <c r="B216" s="85"/>
      <c r="C216" s="85" t="s">
        <v>264</v>
      </c>
      <c r="D216" s="85" t="s">
        <v>265</v>
      </c>
      <c r="E216" s="85" t="s">
        <v>266</v>
      </c>
      <c r="F216" s="91" t="s">
        <v>719</v>
      </c>
      <c r="G216" s="89">
        <v>8000</v>
      </c>
      <c r="H216" s="164"/>
      <c r="I216" s="144" t="s">
        <v>682</v>
      </c>
      <c r="J216" s="165"/>
      <c r="K216" s="96"/>
    </row>
    <row r="217" spans="1:11" ht="15">
      <c r="A217" s="85">
        <v>22</v>
      </c>
      <c r="B217" s="94" t="s">
        <v>251</v>
      </c>
      <c r="C217" s="94" t="s">
        <v>252</v>
      </c>
      <c r="D217" s="94" t="s">
        <v>245</v>
      </c>
      <c r="E217" s="85" t="s">
        <v>253</v>
      </c>
      <c r="F217" s="169" t="s">
        <v>876</v>
      </c>
      <c r="G217" s="95">
        <v>5000</v>
      </c>
      <c r="H217" s="143" t="s">
        <v>682</v>
      </c>
      <c r="I217" s="143"/>
      <c r="J217" s="145"/>
      <c r="K217" s="96"/>
    </row>
    <row r="218" spans="1:11" ht="15">
      <c r="A218" s="79">
        <v>23</v>
      </c>
      <c r="B218" s="94" t="s">
        <v>293</v>
      </c>
      <c r="C218" s="94" t="s">
        <v>294</v>
      </c>
      <c r="D218" s="94" t="s">
        <v>295</v>
      </c>
      <c r="E218" s="85" t="s">
        <v>296</v>
      </c>
      <c r="F218" s="94" t="s">
        <v>18</v>
      </c>
      <c r="G218" s="95">
        <v>6000</v>
      </c>
      <c r="H218" s="143"/>
      <c r="I218" s="144" t="s">
        <v>682</v>
      </c>
      <c r="J218" s="145"/>
      <c r="K218" s="96"/>
    </row>
    <row r="219" spans="1:11" ht="15">
      <c r="A219" s="85">
        <v>24</v>
      </c>
      <c r="B219" s="94" t="s">
        <v>301</v>
      </c>
      <c r="C219" s="94" t="s">
        <v>302</v>
      </c>
      <c r="D219" s="94" t="s">
        <v>303</v>
      </c>
      <c r="E219" s="85" t="s">
        <v>304</v>
      </c>
      <c r="F219" s="94" t="s">
        <v>18</v>
      </c>
      <c r="G219" s="95">
        <v>6000</v>
      </c>
      <c r="H219" s="143"/>
      <c r="I219" s="144" t="s">
        <v>682</v>
      </c>
      <c r="J219" s="145"/>
      <c r="K219" s="96"/>
    </row>
    <row r="220" spans="1:11" ht="15">
      <c r="A220" s="79">
        <v>25</v>
      </c>
      <c r="B220" s="94"/>
      <c r="C220" s="94" t="s">
        <v>338</v>
      </c>
      <c r="D220" s="94" t="s">
        <v>339</v>
      </c>
      <c r="E220" s="85" t="s">
        <v>340</v>
      </c>
      <c r="F220" s="94" t="s">
        <v>18</v>
      </c>
      <c r="G220" s="95">
        <v>6000</v>
      </c>
      <c r="H220" s="143"/>
      <c r="I220" s="144" t="s">
        <v>682</v>
      </c>
      <c r="J220" s="145"/>
      <c r="K220" s="96"/>
    </row>
    <row r="221" spans="1:11" ht="15">
      <c r="A221" s="85">
        <v>26</v>
      </c>
      <c r="B221" s="94"/>
      <c r="C221" s="94" t="s">
        <v>299</v>
      </c>
      <c r="D221" s="94" t="s">
        <v>300</v>
      </c>
      <c r="E221" s="85"/>
      <c r="F221" s="94" t="s">
        <v>18</v>
      </c>
      <c r="G221" s="95">
        <v>5000</v>
      </c>
      <c r="H221" s="143"/>
      <c r="I221" s="144" t="s">
        <v>682</v>
      </c>
      <c r="J221" s="145"/>
      <c r="K221" s="96"/>
    </row>
    <row r="222" spans="1:11" ht="15">
      <c r="A222" s="79">
        <v>27</v>
      </c>
      <c r="B222" s="94"/>
      <c r="C222" s="94" t="s">
        <v>290</v>
      </c>
      <c r="D222" s="94" t="s">
        <v>291</v>
      </c>
      <c r="E222" s="85"/>
      <c r="F222" s="94" t="s">
        <v>18</v>
      </c>
      <c r="G222" s="95">
        <v>5000</v>
      </c>
      <c r="H222" s="143"/>
      <c r="I222" s="144" t="s">
        <v>682</v>
      </c>
      <c r="J222" s="145"/>
      <c r="K222" s="96"/>
    </row>
    <row r="223" spans="1:11" ht="15">
      <c r="A223" s="85">
        <v>28</v>
      </c>
      <c r="B223" s="94"/>
      <c r="C223" s="94" t="s">
        <v>229</v>
      </c>
      <c r="D223" s="94" t="s">
        <v>227</v>
      </c>
      <c r="E223" s="85" t="s">
        <v>230</v>
      </c>
      <c r="F223" s="94" t="s">
        <v>18</v>
      </c>
      <c r="G223" s="95">
        <v>5000</v>
      </c>
      <c r="H223" s="143"/>
      <c r="I223" s="144" t="s">
        <v>682</v>
      </c>
      <c r="J223" s="145"/>
      <c r="K223" s="96"/>
    </row>
    <row r="224" spans="1:11" ht="15">
      <c r="A224" s="79">
        <v>29</v>
      </c>
      <c r="B224" s="94" t="s">
        <v>334</v>
      </c>
      <c r="C224" s="94" t="s">
        <v>335</v>
      </c>
      <c r="D224" s="94" t="s">
        <v>336</v>
      </c>
      <c r="E224" s="85" t="s">
        <v>337</v>
      </c>
      <c r="F224" s="94" t="s">
        <v>18</v>
      </c>
      <c r="G224" s="95">
        <v>5000</v>
      </c>
      <c r="H224" s="143"/>
      <c r="I224" s="144" t="s">
        <v>682</v>
      </c>
      <c r="J224" s="145"/>
      <c r="K224" s="96"/>
    </row>
    <row r="225" spans="1:11" ht="15">
      <c r="A225" s="85">
        <v>30</v>
      </c>
      <c r="B225" s="94"/>
      <c r="C225" s="94" t="s">
        <v>261</v>
      </c>
      <c r="D225" s="94" t="s">
        <v>262</v>
      </c>
      <c r="E225" s="85" t="s">
        <v>263</v>
      </c>
      <c r="F225" s="169" t="s">
        <v>681</v>
      </c>
      <c r="G225" s="95">
        <v>5000</v>
      </c>
      <c r="H225" s="143"/>
      <c r="I225" s="144" t="s">
        <v>682</v>
      </c>
      <c r="J225" s="145"/>
      <c r="K225" s="96"/>
    </row>
    <row r="226" spans="1:11" ht="15">
      <c r="A226" s="79">
        <v>31</v>
      </c>
      <c r="B226" s="94"/>
      <c r="C226" s="94" t="s">
        <v>240</v>
      </c>
      <c r="D226" s="94" t="s">
        <v>241</v>
      </c>
      <c r="E226" s="85" t="s">
        <v>242</v>
      </c>
      <c r="F226" s="128" t="s">
        <v>877</v>
      </c>
      <c r="G226" s="95">
        <v>4000</v>
      </c>
      <c r="H226" s="143"/>
      <c r="I226" s="144" t="s">
        <v>682</v>
      </c>
      <c r="J226" s="145"/>
      <c r="K226" s="96"/>
    </row>
    <row r="227" spans="1:11" ht="15">
      <c r="A227" s="85">
        <v>32</v>
      </c>
      <c r="B227" s="94"/>
      <c r="C227" s="94" t="s">
        <v>345</v>
      </c>
      <c r="D227" s="94" t="s">
        <v>346</v>
      </c>
      <c r="E227" s="85" t="s">
        <v>347</v>
      </c>
      <c r="F227" s="94" t="s">
        <v>18</v>
      </c>
      <c r="G227" s="95">
        <v>3000</v>
      </c>
      <c r="H227" s="143"/>
      <c r="I227" s="144" t="s">
        <v>682</v>
      </c>
      <c r="J227" s="145"/>
      <c r="K227" s="96"/>
    </row>
    <row r="228" spans="1:11" ht="15">
      <c r="A228" s="79">
        <v>33</v>
      </c>
      <c r="B228" s="94" t="s">
        <v>247</v>
      </c>
      <c r="C228" s="94" t="s">
        <v>248</v>
      </c>
      <c r="D228" s="94" t="s">
        <v>249</v>
      </c>
      <c r="E228" s="85" t="s">
        <v>250</v>
      </c>
      <c r="F228" s="169" t="s">
        <v>708</v>
      </c>
      <c r="G228" s="95">
        <v>3000</v>
      </c>
      <c r="H228" s="143"/>
      <c r="I228" s="144" t="s">
        <v>682</v>
      </c>
      <c r="J228" s="145"/>
      <c r="K228" s="96"/>
    </row>
    <row r="229" spans="1:11" ht="30">
      <c r="A229" s="85">
        <v>34</v>
      </c>
      <c r="B229" s="85"/>
      <c r="C229" s="85" t="s">
        <v>282</v>
      </c>
      <c r="D229" s="85" t="s">
        <v>283</v>
      </c>
      <c r="E229" s="85" t="s">
        <v>284</v>
      </c>
      <c r="F229" s="91" t="s">
        <v>720</v>
      </c>
      <c r="G229" s="95">
        <v>3000</v>
      </c>
      <c r="H229" s="164"/>
      <c r="I229" s="144" t="s">
        <v>682</v>
      </c>
      <c r="J229" s="165"/>
      <c r="K229" s="96"/>
    </row>
    <row r="230" spans="1:11" ht="30">
      <c r="A230" s="79">
        <v>35</v>
      </c>
      <c r="B230" s="85"/>
      <c r="C230" s="85" t="s">
        <v>279</v>
      </c>
      <c r="D230" s="85" t="s">
        <v>280</v>
      </c>
      <c r="E230" s="85" t="s">
        <v>281</v>
      </c>
      <c r="F230" s="91" t="s">
        <v>721</v>
      </c>
      <c r="G230" s="89">
        <v>2700</v>
      </c>
      <c r="H230" s="164"/>
      <c r="I230" s="144" t="s">
        <v>682</v>
      </c>
      <c r="J230" s="165"/>
      <c r="K230" s="96"/>
    </row>
    <row r="231" spans="1:11" ht="15">
      <c r="A231" s="85">
        <v>36</v>
      </c>
      <c r="B231" s="94" t="s">
        <v>254</v>
      </c>
      <c r="C231" s="94" t="s">
        <v>255</v>
      </c>
      <c r="D231" s="94" t="s">
        <v>256</v>
      </c>
      <c r="E231" s="85" t="s">
        <v>257</v>
      </c>
      <c r="F231" s="169" t="s">
        <v>728</v>
      </c>
      <c r="G231" s="95">
        <v>2000</v>
      </c>
      <c r="H231" s="143"/>
      <c r="I231" s="144" t="s">
        <v>682</v>
      </c>
      <c r="J231" s="145"/>
      <c r="K231" s="96"/>
    </row>
    <row r="232" spans="1:11" ht="15">
      <c r="A232" s="79">
        <v>37</v>
      </c>
      <c r="B232" s="94"/>
      <c r="C232" s="94" t="s">
        <v>235</v>
      </c>
      <c r="D232" s="94" t="s">
        <v>236</v>
      </c>
      <c r="E232" s="85" t="s">
        <v>237</v>
      </c>
      <c r="F232" s="169" t="s">
        <v>728</v>
      </c>
      <c r="G232" s="95">
        <v>2000</v>
      </c>
      <c r="H232" s="143"/>
      <c r="I232" s="144" t="s">
        <v>682</v>
      </c>
      <c r="J232" s="145"/>
      <c r="K232" s="96"/>
    </row>
    <row r="233" spans="1:11" ht="15">
      <c r="A233" s="85">
        <v>38</v>
      </c>
      <c r="B233" s="94" t="s">
        <v>231</v>
      </c>
      <c r="C233" s="94" t="s">
        <v>232</v>
      </c>
      <c r="D233" s="94" t="s">
        <v>233</v>
      </c>
      <c r="E233" s="85" t="s">
        <v>234</v>
      </c>
      <c r="F233" s="169" t="s">
        <v>728</v>
      </c>
      <c r="G233" s="95">
        <v>2000</v>
      </c>
      <c r="H233" s="143"/>
      <c r="I233" s="144" t="s">
        <v>682</v>
      </c>
      <c r="J233" s="145" t="s">
        <v>682</v>
      </c>
      <c r="K233" s="93">
        <f>G233</f>
        <v>2000</v>
      </c>
    </row>
    <row r="234" spans="1:11" ht="15">
      <c r="A234" s="79">
        <v>39</v>
      </c>
      <c r="B234" s="94"/>
      <c r="C234" s="94" t="s">
        <v>238</v>
      </c>
      <c r="D234" s="94" t="s">
        <v>239</v>
      </c>
      <c r="E234" s="85"/>
      <c r="F234" s="169" t="s">
        <v>728</v>
      </c>
      <c r="G234" s="95">
        <v>2000</v>
      </c>
      <c r="H234" s="143" t="s">
        <v>682</v>
      </c>
      <c r="I234" s="144"/>
      <c r="J234" s="145"/>
      <c r="K234" s="96"/>
    </row>
    <row r="235" spans="1:11" ht="15">
      <c r="A235" s="85">
        <v>40</v>
      </c>
      <c r="B235" s="94" t="s">
        <v>243</v>
      </c>
      <c r="C235" s="94" t="s">
        <v>244</v>
      </c>
      <c r="D235" s="94" t="s">
        <v>245</v>
      </c>
      <c r="E235" s="85" t="s">
        <v>246</v>
      </c>
      <c r="F235" s="169" t="s">
        <v>709</v>
      </c>
      <c r="G235" s="95">
        <v>2000</v>
      </c>
      <c r="H235" s="143"/>
      <c r="I235" s="144" t="s">
        <v>682</v>
      </c>
      <c r="J235" s="145"/>
      <c r="K235" s="96"/>
    </row>
    <row r="236" spans="1:11" ht="15">
      <c r="A236" s="79">
        <v>41</v>
      </c>
      <c r="B236" s="94" t="s">
        <v>297</v>
      </c>
      <c r="C236" s="94" t="s">
        <v>298</v>
      </c>
      <c r="D236" s="94" t="s">
        <v>291</v>
      </c>
      <c r="E236" s="85"/>
      <c r="F236" s="94" t="s">
        <v>731</v>
      </c>
      <c r="G236" s="95">
        <v>1000</v>
      </c>
      <c r="H236" s="143"/>
      <c r="I236" s="144" t="s">
        <v>682</v>
      </c>
      <c r="J236" s="145"/>
      <c r="K236" s="96"/>
    </row>
    <row r="237" spans="1:11" ht="15">
      <c r="A237" s="85">
        <v>42</v>
      </c>
      <c r="B237" s="94"/>
      <c r="C237" s="94" t="s">
        <v>217</v>
      </c>
      <c r="D237" s="94" t="s">
        <v>218</v>
      </c>
      <c r="E237" s="85" t="s">
        <v>219</v>
      </c>
      <c r="F237" s="94" t="s">
        <v>18</v>
      </c>
      <c r="G237" s="95">
        <v>1000</v>
      </c>
      <c r="H237" s="143"/>
      <c r="I237" s="144" t="s">
        <v>682</v>
      </c>
      <c r="J237" s="145"/>
      <c r="K237" s="96"/>
    </row>
    <row r="238" spans="1:11" ht="15">
      <c r="A238" s="79">
        <v>43</v>
      </c>
      <c r="B238" s="94"/>
      <c r="C238" s="94" t="s">
        <v>223</v>
      </c>
      <c r="D238" s="94" t="s">
        <v>224</v>
      </c>
      <c r="E238" s="85" t="s">
        <v>225</v>
      </c>
      <c r="F238" s="94" t="s">
        <v>18</v>
      </c>
      <c r="G238" s="95">
        <v>1000</v>
      </c>
      <c r="H238" s="143"/>
      <c r="I238" s="144" t="s">
        <v>682</v>
      </c>
      <c r="J238" s="145"/>
      <c r="K238" s="96"/>
    </row>
    <row r="239" spans="1:11" ht="15">
      <c r="A239" s="85">
        <v>44</v>
      </c>
      <c r="B239" s="94"/>
      <c r="C239" s="94" t="s">
        <v>220</v>
      </c>
      <c r="D239" s="94" t="s">
        <v>221</v>
      </c>
      <c r="E239" s="85" t="s">
        <v>222</v>
      </c>
      <c r="F239" s="94" t="s">
        <v>18</v>
      </c>
      <c r="G239" s="95">
        <v>1000</v>
      </c>
      <c r="H239" s="143"/>
      <c r="I239" s="144" t="s">
        <v>682</v>
      </c>
      <c r="J239" s="145"/>
      <c r="K239" s="96"/>
    </row>
    <row r="240" spans="1:11" ht="15">
      <c r="A240" s="79">
        <v>45</v>
      </c>
      <c r="B240" s="21" t="s">
        <v>834</v>
      </c>
      <c r="C240" s="21" t="s">
        <v>830</v>
      </c>
      <c r="D240" s="21" t="s">
        <v>831</v>
      </c>
      <c r="E240" s="21">
        <v>1667907057</v>
      </c>
      <c r="F240" s="26" t="s">
        <v>988</v>
      </c>
      <c r="G240" s="6">
        <v>10000</v>
      </c>
      <c r="H240" s="9"/>
      <c r="I240" s="1" t="s">
        <v>682</v>
      </c>
      <c r="J240" s="51" t="s">
        <v>682</v>
      </c>
      <c r="K240" s="361"/>
    </row>
    <row r="241" spans="1:11" ht="15">
      <c r="A241" s="85">
        <v>46</v>
      </c>
      <c r="B241" s="21" t="s">
        <v>606</v>
      </c>
      <c r="C241" s="21" t="s">
        <v>1003</v>
      </c>
      <c r="D241" s="21" t="s">
        <v>1004</v>
      </c>
      <c r="E241" s="31" t="s">
        <v>1005</v>
      </c>
      <c r="F241" s="21" t="s">
        <v>18</v>
      </c>
      <c r="G241" s="371">
        <v>15000</v>
      </c>
      <c r="H241" s="372"/>
      <c r="I241" s="20"/>
      <c r="J241" s="373" t="s">
        <v>682</v>
      </c>
      <c r="K241" s="361">
        <v>10000</v>
      </c>
    </row>
    <row r="242" spans="1:11" ht="15">
      <c r="A242" s="79">
        <v>47</v>
      </c>
      <c r="B242" s="114"/>
      <c r="C242" s="114" t="s">
        <v>285</v>
      </c>
      <c r="D242" s="114" t="s">
        <v>286</v>
      </c>
      <c r="E242" s="115"/>
      <c r="F242" s="114" t="s">
        <v>18</v>
      </c>
      <c r="G242" s="116">
        <v>1000</v>
      </c>
      <c r="H242" s="149"/>
      <c r="I242" s="150" t="s">
        <v>682</v>
      </c>
      <c r="J242" s="151"/>
      <c r="K242" s="120"/>
    </row>
    <row r="243" spans="1:12" ht="15">
      <c r="A243" s="133" t="s">
        <v>499</v>
      </c>
      <c r="B243" s="133" t="s">
        <v>105</v>
      </c>
      <c r="C243" s="133"/>
      <c r="D243" s="133"/>
      <c r="E243" s="133"/>
      <c r="F243" s="134"/>
      <c r="G243" s="135">
        <f>SUM(G244:G266)</f>
        <v>425000</v>
      </c>
      <c r="H243" s="122">
        <v>2</v>
      </c>
      <c r="I243" s="122"/>
      <c r="J243" s="123">
        <f>COUNTIF(J244:J266,"x")</f>
        <v>7</v>
      </c>
      <c r="K243" s="124">
        <f>SUM(K244:K266)</f>
        <v>175000</v>
      </c>
      <c r="L243" s="366"/>
    </row>
    <row r="244" spans="1:11" ht="30" customHeight="1">
      <c r="A244" s="79">
        <v>1</v>
      </c>
      <c r="B244" s="80" t="s">
        <v>654</v>
      </c>
      <c r="C244" s="79" t="s">
        <v>111</v>
      </c>
      <c r="D244" s="79" t="s">
        <v>112</v>
      </c>
      <c r="E244" s="79" t="s">
        <v>113</v>
      </c>
      <c r="F244" s="80" t="s">
        <v>859</v>
      </c>
      <c r="G244" s="125">
        <v>50000</v>
      </c>
      <c r="H244" s="171"/>
      <c r="I244" s="171" t="s">
        <v>682</v>
      </c>
      <c r="J244" s="162" t="s">
        <v>682</v>
      </c>
      <c r="K244" s="127">
        <f>G244</f>
        <v>50000</v>
      </c>
    </row>
    <row r="245" spans="1:11" ht="15">
      <c r="A245" s="94">
        <v>2</v>
      </c>
      <c r="B245" s="88"/>
      <c r="C245" s="94" t="s">
        <v>114</v>
      </c>
      <c r="D245" s="94" t="s">
        <v>115</v>
      </c>
      <c r="E245" s="85" t="s">
        <v>116</v>
      </c>
      <c r="F245" s="172" t="s">
        <v>862</v>
      </c>
      <c r="G245" s="95">
        <v>30000</v>
      </c>
      <c r="H245" s="143"/>
      <c r="I245" s="143" t="s">
        <v>682</v>
      </c>
      <c r="J245" s="145" t="s">
        <v>682</v>
      </c>
      <c r="K245" s="93">
        <f>G245</f>
        <v>30000</v>
      </c>
    </row>
    <row r="246" spans="1:11" ht="15">
      <c r="A246" s="79">
        <v>3</v>
      </c>
      <c r="B246" s="94" t="s">
        <v>653</v>
      </c>
      <c r="C246" s="94" t="s">
        <v>106</v>
      </c>
      <c r="D246" s="94" t="s">
        <v>107</v>
      </c>
      <c r="E246" s="85" t="s">
        <v>108</v>
      </c>
      <c r="F246" s="173" t="s">
        <v>862</v>
      </c>
      <c r="G246" s="95">
        <v>30000</v>
      </c>
      <c r="H246" s="168"/>
      <c r="I246" s="143" t="s">
        <v>682</v>
      </c>
      <c r="J246" s="145" t="s">
        <v>682</v>
      </c>
      <c r="K246" s="93">
        <f>G246</f>
        <v>30000</v>
      </c>
    </row>
    <row r="247" spans="1:11" ht="15">
      <c r="A247" s="94">
        <v>4</v>
      </c>
      <c r="B247" s="85" t="s">
        <v>732</v>
      </c>
      <c r="C247" s="85" t="s">
        <v>151</v>
      </c>
      <c r="D247" s="85" t="s">
        <v>152</v>
      </c>
      <c r="E247" s="85" t="s">
        <v>153</v>
      </c>
      <c r="F247" s="174" t="s">
        <v>866</v>
      </c>
      <c r="G247" s="104">
        <v>20000</v>
      </c>
      <c r="H247" s="166"/>
      <c r="I247" s="164" t="s">
        <v>682</v>
      </c>
      <c r="J247" s="165"/>
      <c r="K247" s="96"/>
    </row>
    <row r="248" spans="1:11" ht="15">
      <c r="A248" s="79">
        <v>5</v>
      </c>
      <c r="B248" s="94"/>
      <c r="C248" s="94" t="s">
        <v>127</v>
      </c>
      <c r="D248" s="94" t="s">
        <v>128</v>
      </c>
      <c r="E248" s="85"/>
      <c r="F248" s="172" t="s">
        <v>18</v>
      </c>
      <c r="G248" s="101">
        <v>30000</v>
      </c>
      <c r="H248" s="168"/>
      <c r="I248" s="143" t="s">
        <v>682</v>
      </c>
      <c r="J248" s="145"/>
      <c r="K248" s="96"/>
    </row>
    <row r="249" spans="1:11" ht="15">
      <c r="A249" s="94">
        <v>6</v>
      </c>
      <c r="B249" s="94"/>
      <c r="C249" s="94" t="s">
        <v>136</v>
      </c>
      <c r="D249" s="94" t="s">
        <v>137</v>
      </c>
      <c r="E249" s="85"/>
      <c r="F249" s="172" t="s">
        <v>18</v>
      </c>
      <c r="G249" s="101">
        <v>30000</v>
      </c>
      <c r="H249" s="168"/>
      <c r="I249" s="143" t="s">
        <v>682</v>
      </c>
      <c r="J249" s="147" t="s">
        <v>682</v>
      </c>
      <c r="K249" s="110">
        <f>G249</f>
        <v>30000</v>
      </c>
    </row>
    <row r="250" spans="1:11" ht="15">
      <c r="A250" s="79">
        <v>7</v>
      </c>
      <c r="B250" s="94" t="s">
        <v>142</v>
      </c>
      <c r="C250" s="94" t="s">
        <v>143</v>
      </c>
      <c r="D250" s="94" t="s">
        <v>144</v>
      </c>
      <c r="E250" s="85" t="s">
        <v>145</v>
      </c>
      <c r="F250" s="94" t="s">
        <v>865</v>
      </c>
      <c r="G250" s="95">
        <v>15000</v>
      </c>
      <c r="H250" s="143"/>
      <c r="I250" s="143" t="s">
        <v>682</v>
      </c>
      <c r="J250" s="145" t="s">
        <v>682</v>
      </c>
      <c r="K250" s="110">
        <f>G250</f>
        <v>15000</v>
      </c>
    </row>
    <row r="251" spans="1:11" ht="15">
      <c r="A251" s="94">
        <v>8</v>
      </c>
      <c r="B251" s="94"/>
      <c r="C251" s="94" t="s">
        <v>117</v>
      </c>
      <c r="D251" s="94" t="s">
        <v>118</v>
      </c>
      <c r="E251" s="85" t="s">
        <v>119</v>
      </c>
      <c r="F251" s="94" t="s">
        <v>18</v>
      </c>
      <c r="G251" s="95">
        <v>20000</v>
      </c>
      <c r="H251" s="143" t="s">
        <v>682</v>
      </c>
      <c r="I251" s="143"/>
      <c r="J251" s="145"/>
      <c r="K251" s="96"/>
    </row>
    <row r="252" spans="1:11" ht="15">
      <c r="A252" s="79">
        <v>9</v>
      </c>
      <c r="B252" s="94"/>
      <c r="C252" s="94" t="s">
        <v>124</v>
      </c>
      <c r="D252" s="94" t="s">
        <v>125</v>
      </c>
      <c r="E252" s="85" t="s">
        <v>126</v>
      </c>
      <c r="F252" s="94" t="s">
        <v>18</v>
      </c>
      <c r="G252" s="95">
        <v>20000</v>
      </c>
      <c r="H252" s="143"/>
      <c r="I252" s="143" t="s">
        <v>682</v>
      </c>
      <c r="J252" s="145"/>
      <c r="K252" s="96"/>
    </row>
    <row r="253" spans="1:11" ht="15">
      <c r="A253" s="94">
        <v>10</v>
      </c>
      <c r="B253" s="94"/>
      <c r="C253" s="94" t="s">
        <v>149</v>
      </c>
      <c r="D253" s="94" t="s">
        <v>150</v>
      </c>
      <c r="E253" s="85"/>
      <c r="F253" s="94" t="s">
        <v>18</v>
      </c>
      <c r="G253" s="95">
        <v>20000</v>
      </c>
      <c r="H253" s="143"/>
      <c r="I253" s="143" t="s">
        <v>682</v>
      </c>
      <c r="J253" s="145"/>
      <c r="K253" s="96"/>
    </row>
    <row r="254" spans="1:11" ht="15">
      <c r="A254" s="79">
        <v>11</v>
      </c>
      <c r="B254" s="94"/>
      <c r="C254" s="94" t="s">
        <v>122</v>
      </c>
      <c r="D254" s="94" t="s">
        <v>118</v>
      </c>
      <c r="E254" s="85"/>
      <c r="F254" s="94" t="s">
        <v>18</v>
      </c>
      <c r="G254" s="95">
        <v>20000</v>
      </c>
      <c r="H254" s="143"/>
      <c r="I254" s="143" t="s">
        <v>682</v>
      </c>
      <c r="J254" s="145"/>
      <c r="K254" s="96"/>
    </row>
    <row r="255" spans="1:11" ht="15">
      <c r="A255" s="94">
        <v>12</v>
      </c>
      <c r="B255" s="94"/>
      <c r="C255" s="94" t="s">
        <v>129</v>
      </c>
      <c r="D255" s="94" t="s">
        <v>128</v>
      </c>
      <c r="E255" s="85"/>
      <c r="F255" s="94" t="s">
        <v>865</v>
      </c>
      <c r="G255" s="101">
        <v>15000</v>
      </c>
      <c r="H255" s="168"/>
      <c r="I255" s="168" t="s">
        <v>682</v>
      </c>
      <c r="J255" s="145"/>
      <c r="K255" s="96"/>
    </row>
    <row r="256" spans="1:11" ht="15">
      <c r="A256" s="79">
        <v>13</v>
      </c>
      <c r="B256" s="94"/>
      <c r="C256" s="94" t="s">
        <v>120</v>
      </c>
      <c r="D256" s="94" t="s">
        <v>118</v>
      </c>
      <c r="E256" s="175"/>
      <c r="F256" s="94" t="s">
        <v>863</v>
      </c>
      <c r="G256" s="95">
        <v>10000</v>
      </c>
      <c r="H256" s="143" t="s">
        <v>682</v>
      </c>
      <c r="I256" s="143"/>
      <c r="J256" s="145"/>
      <c r="K256" s="96"/>
    </row>
    <row r="257" spans="1:11" ht="15">
      <c r="A257" s="94">
        <v>14</v>
      </c>
      <c r="B257" s="94"/>
      <c r="C257" s="94" t="s">
        <v>130</v>
      </c>
      <c r="D257" s="94" t="s">
        <v>128</v>
      </c>
      <c r="E257" s="85"/>
      <c r="F257" s="94" t="s">
        <v>18</v>
      </c>
      <c r="G257" s="95">
        <v>15000</v>
      </c>
      <c r="H257" s="143"/>
      <c r="I257" s="143" t="s">
        <v>682</v>
      </c>
      <c r="J257" s="145"/>
      <c r="K257" s="96"/>
    </row>
    <row r="258" spans="1:11" ht="15">
      <c r="A258" s="79">
        <v>15</v>
      </c>
      <c r="B258" s="94"/>
      <c r="C258" s="94" t="s">
        <v>134</v>
      </c>
      <c r="D258" s="94" t="s">
        <v>135</v>
      </c>
      <c r="E258" s="85"/>
      <c r="F258" s="94" t="s">
        <v>18</v>
      </c>
      <c r="G258" s="95">
        <v>15000</v>
      </c>
      <c r="H258" s="143"/>
      <c r="I258" s="143" t="s">
        <v>682</v>
      </c>
      <c r="J258" s="145"/>
      <c r="K258" s="96"/>
    </row>
    <row r="259" spans="1:11" ht="15">
      <c r="A259" s="94">
        <v>16</v>
      </c>
      <c r="B259" s="94"/>
      <c r="C259" s="94" t="s">
        <v>109</v>
      </c>
      <c r="D259" s="94" t="s">
        <v>110</v>
      </c>
      <c r="E259" s="85"/>
      <c r="F259" s="94" t="s">
        <v>18</v>
      </c>
      <c r="G259" s="95">
        <v>15000</v>
      </c>
      <c r="H259" s="143"/>
      <c r="I259" s="143" t="s">
        <v>682</v>
      </c>
      <c r="J259" s="145"/>
      <c r="K259" s="96"/>
    </row>
    <row r="260" spans="1:11" ht="15">
      <c r="A260" s="79">
        <v>17</v>
      </c>
      <c r="B260" s="94"/>
      <c r="C260" s="94" t="s">
        <v>131</v>
      </c>
      <c r="D260" s="94" t="s">
        <v>132</v>
      </c>
      <c r="E260" s="85"/>
      <c r="F260" s="94" t="s">
        <v>863</v>
      </c>
      <c r="G260" s="95">
        <v>10000</v>
      </c>
      <c r="H260" s="143"/>
      <c r="I260" s="143" t="s">
        <v>682</v>
      </c>
      <c r="J260" s="145"/>
      <c r="K260" s="96"/>
    </row>
    <row r="261" spans="1:11" ht="15">
      <c r="A261" s="94">
        <v>18</v>
      </c>
      <c r="B261" s="94"/>
      <c r="C261" s="94" t="s">
        <v>141</v>
      </c>
      <c r="D261" s="94" t="s">
        <v>139</v>
      </c>
      <c r="E261" s="85"/>
      <c r="F261" s="94" t="s">
        <v>18</v>
      </c>
      <c r="G261" s="95">
        <v>10000</v>
      </c>
      <c r="H261" s="143"/>
      <c r="I261" s="143" t="s">
        <v>682</v>
      </c>
      <c r="J261" s="145"/>
      <c r="K261" s="96"/>
    </row>
    <row r="262" spans="1:11" ht="15">
      <c r="A262" s="79">
        <v>19</v>
      </c>
      <c r="B262" s="94"/>
      <c r="C262" s="94" t="s">
        <v>133</v>
      </c>
      <c r="D262" s="94" t="s">
        <v>132</v>
      </c>
      <c r="E262" s="85"/>
      <c r="F262" s="94" t="s">
        <v>18</v>
      </c>
      <c r="G262" s="95">
        <v>10000</v>
      </c>
      <c r="H262" s="143"/>
      <c r="I262" s="143" t="s">
        <v>682</v>
      </c>
      <c r="J262" s="145"/>
      <c r="K262" s="96"/>
    </row>
    <row r="263" spans="1:11" ht="15">
      <c r="A263" s="94">
        <v>20</v>
      </c>
      <c r="B263" s="94"/>
      <c r="C263" s="94" t="s">
        <v>123</v>
      </c>
      <c r="D263" s="94" t="s">
        <v>110</v>
      </c>
      <c r="E263" s="85"/>
      <c r="F263" s="94" t="s">
        <v>18</v>
      </c>
      <c r="G263" s="95">
        <v>10000</v>
      </c>
      <c r="H263" s="143"/>
      <c r="I263" s="143" t="s">
        <v>682</v>
      </c>
      <c r="J263" s="145"/>
      <c r="K263" s="96"/>
    </row>
    <row r="264" spans="1:11" ht="15">
      <c r="A264" s="79">
        <v>21</v>
      </c>
      <c r="B264" s="94"/>
      <c r="C264" s="94" t="s">
        <v>148</v>
      </c>
      <c r="D264" s="94" t="s">
        <v>146</v>
      </c>
      <c r="E264" s="85"/>
      <c r="F264" s="94" t="s">
        <v>18</v>
      </c>
      <c r="G264" s="95">
        <v>10000</v>
      </c>
      <c r="H264" s="143"/>
      <c r="I264" s="143" t="s">
        <v>682</v>
      </c>
      <c r="J264" s="147" t="s">
        <v>682</v>
      </c>
      <c r="K264" s="93">
        <f>G264</f>
        <v>10000</v>
      </c>
    </row>
    <row r="265" spans="1:11" ht="15">
      <c r="A265" s="94">
        <v>22</v>
      </c>
      <c r="B265" s="94"/>
      <c r="C265" s="94" t="s">
        <v>147</v>
      </c>
      <c r="D265" s="94" t="s">
        <v>146</v>
      </c>
      <c r="E265" s="85"/>
      <c r="F265" s="94" t="s">
        <v>18</v>
      </c>
      <c r="G265" s="95">
        <v>10000</v>
      </c>
      <c r="H265" s="143"/>
      <c r="I265" s="143" t="s">
        <v>682</v>
      </c>
      <c r="J265" s="147" t="s">
        <v>682</v>
      </c>
      <c r="K265" s="93">
        <f>G265</f>
        <v>10000</v>
      </c>
    </row>
    <row r="266" spans="1:11" ht="30">
      <c r="A266" s="79">
        <v>23</v>
      </c>
      <c r="B266" s="115"/>
      <c r="C266" s="176" t="s">
        <v>805</v>
      </c>
      <c r="D266" s="115" t="s">
        <v>146</v>
      </c>
      <c r="E266" s="115"/>
      <c r="F266" s="115" t="s">
        <v>18</v>
      </c>
      <c r="G266" s="177">
        <v>10000</v>
      </c>
      <c r="H266" s="178"/>
      <c r="I266" s="178" t="s">
        <v>682</v>
      </c>
      <c r="J266" s="179"/>
      <c r="K266" s="120"/>
    </row>
    <row r="267" spans="1:11" ht="15">
      <c r="A267" s="392" t="s">
        <v>597</v>
      </c>
      <c r="B267" s="13" t="s">
        <v>1037</v>
      </c>
      <c r="C267" s="302"/>
      <c r="D267" s="302"/>
      <c r="E267" s="302"/>
      <c r="F267" s="384"/>
      <c r="G267" s="390">
        <f>G268</f>
        <v>20000</v>
      </c>
      <c r="H267" s="303"/>
      <c r="I267" s="303"/>
      <c r="J267" s="368">
        <f>COUNTIF(J268,"x")</f>
        <v>1</v>
      </c>
      <c r="K267" s="224">
        <f>K268</f>
        <v>20000</v>
      </c>
    </row>
    <row r="268" spans="1:11" ht="30">
      <c r="A268" s="392">
        <v>1</v>
      </c>
      <c r="B268" s="386" t="s">
        <v>1035</v>
      </c>
      <c r="C268" s="302" t="s">
        <v>1034</v>
      </c>
      <c r="D268" s="386" t="s">
        <v>1036</v>
      </c>
      <c r="E268" s="387" t="s">
        <v>1038</v>
      </c>
      <c r="F268" s="384" t="s">
        <v>1039</v>
      </c>
      <c r="G268" s="385">
        <v>20000</v>
      </c>
      <c r="H268" s="303"/>
      <c r="I268" s="303" t="s">
        <v>682</v>
      </c>
      <c r="J268" s="11" t="s">
        <v>682</v>
      </c>
      <c r="K268" s="224">
        <f>G268</f>
        <v>20000</v>
      </c>
    </row>
    <row r="269" spans="1:11" ht="15">
      <c r="A269" s="392" t="s">
        <v>625</v>
      </c>
      <c r="B269" s="13" t="s">
        <v>1029</v>
      </c>
      <c r="C269" s="13"/>
      <c r="D269" s="13"/>
      <c r="E269" s="13"/>
      <c r="F269" s="13"/>
      <c r="G269" s="390">
        <f>G270</f>
        <v>20000</v>
      </c>
      <c r="H269" s="13"/>
      <c r="I269" s="13"/>
      <c r="J269" s="368">
        <f>COUNTIF(J270,"x")</f>
        <v>1</v>
      </c>
      <c r="K269" s="224">
        <f>K270</f>
        <v>20000</v>
      </c>
    </row>
    <row r="270" spans="1:11" ht="45">
      <c r="A270" s="391">
        <v>1</v>
      </c>
      <c r="B270" s="383" t="s">
        <v>1030</v>
      </c>
      <c r="C270" s="362" t="s">
        <v>1031</v>
      </c>
      <c r="D270" s="362" t="s">
        <v>1032</v>
      </c>
      <c r="E270" s="388" t="s">
        <v>1040</v>
      </c>
      <c r="F270" s="386" t="s">
        <v>1039</v>
      </c>
      <c r="G270" s="389">
        <v>20000</v>
      </c>
      <c r="H270" s="362"/>
      <c r="I270" s="362" t="s">
        <v>682</v>
      </c>
      <c r="J270" s="362" t="s">
        <v>682</v>
      </c>
      <c r="K270" s="224">
        <f>G270</f>
        <v>20000</v>
      </c>
    </row>
    <row r="271" spans="1:12" ht="15">
      <c r="A271" s="415" t="s">
        <v>878</v>
      </c>
      <c r="B271" s="416"/>
      <c r="C271" s="417"/>
      <c r="D271" s="418">
        <f>A97+A126+A159+A194+A242+A266+A268+A270</f>
        <v>248</v>
      </c>
      <c r="E271" s="419"/>
      <c r="F271" s="180" t="s">
        <v>762</v>
      </c>
      <c r="G271" s="23">
        <f>G12+G98+G127+G160+G195+G243+G267+G269</f>
        <v>14598450</v>
      </c>
      <c r="H271" s="23">
        <v>0</v>
      </c>
      <c r="I271" s="23">
        <f>I12+I98+I127+I160+I195+I243</f>
        <v>0</v>
      </c>
      <c r="J271" s="181">
        <f>J12+J98+J127+J160+J195+J243+J267+J269</f>
        <v>68</v>
      </c>
      <c r="K271" s="23">
        <f>K12+K98+K127+K160+K195+K243+K267+K269</f>
        <v>7512500</v>
      </c>
      <c r="L271" s="200"/>
    </row>
    <row r="272" spans="1:10" ht="15">
      <c r="A272" s="42"/>
      <c r="B272" s="42"/>
      <c r="C272" s="42"/>
      <c r="D272" s="182"/>
      <c r="E272" s="182"/>
      <c r="F272" s="183"/>
      <c r="G272" s="43"/>
      <c r="H272" s="43"/>
      <c r="I272" s="43"/>
      <c r="J272" s="43"/>
    </row>
    <row r="273" spans="1:10" ht="15" customHeight="1">
      <c r="A273" s="44"/>
      <c r="B273" s="45"/>
      <c r="C273" s="46"/>
      <c r="D273" s="47"/>
      <c r="E273" s="47"/>
      <c r="F273" s="48"/>
      <c r="G273" s="49"/>
      <c r="H273" s="49"/>
      <c r="I273" s="49"/>
      <c r="J273" s="49"/>
    </row>
    <row r="274" spans="1:10" ht="15.75" customHeight="1">
      <c r="A274" s="44"/>
      <c r="B274" s="408" t="s">
        <v>806</v>
      </c>
      <c r="C274" s="409" t="s">
        <v>807</v>
      </c>
      <c r="D274" s="409"/>
      <c r="E274" s="409"/>
      <c r="F274" s="409"/>
      <c r="G274" s="409"/>
      <c r="H274" s="409"/>
      <c r="I274" s="409"/>
      <c r="J274" s="409"/>
    </row>
    <row r="275" spans="1:10" ht="16.5" customHeight="1">
      <c r="A275" s="184"/>
      <c r="B275" s="408"/>
      <c r="C275" s="409" t="s">
        <v>808</v>
      </c>
      <c r="D275" s="409"/>
      <c r="E275" s="409"/>
      <c r="F275" s="409"/>
      <c r="G275" s="409"/>
      <c r="H275" s="409"/>
      <c r="I275" s="409"/>
      <c r="J275" s="409"/>
    </row>
  </sheetData>
  <sheetProtection/>
  <mergeCells count="25">
    <mergeCell ref="A2:C2"/>
    <mergeCell ref="D2:J2"/>
    <mergeCell ref="A3:C3"/>
    <mergeCell ref="D3:J3"/>
    <mergeCell ref="A4:C4"/>
    <mergeCell ref="F4:J4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274:B275"/>
    <mergeCell ref="C274:J274"/>
    <mergeCell ref="C275:J275"/>
    <mergeCell ref="G10:G11"/>
    <mergeCell ref="H10:H11"/>
    <mergeCell ref="I10:I11"/>
    <mergeCell ref="J10:J11"/>
    <mergeCell ref="A271:C271"/>
    <mergeCell ref="D271:E27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2"/>
  <sheetViews>
    <sheetView zoomScalePageLayoutView="0" workbookViewId="0" topLeftCell="E37">
      <selection activeCell="K59" sqref="K59"/>
    </sheetView>
  </sheetViews>
  <sheetFormatPr defaultColWidth="9.140625" defaultRowHeight="15"/>
  <cols>
    <col min="1" max="1" width="3.421875" style="0" customWidth="1"/>
    <col min="2" max="2" width="15.00390625" style="29" customWidth="1"/>
    <col min="3" max="3" width="22.8515625" style="29" customWidth="1"/>
    <col min="4" max="4" width="26.140625" style="29" customWidth="1"/>
    <col min="5" max="5" width="14.421875" style="33" customWidth="1"/>
    <col min="6" max="6" width="26.8515625" style="29" bestFit="1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978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2" ht="15">
      <c r="A12" s="73" t="s">
        <v>4</v>
      </c>
      <c r="B12" s="73" t="s">
        <v>357</v>
      </c>
      <c r="C12" s="73"/>
      <c r="D12" s="73"/>
      <c r="E12" s="73"/>
      <c r="F12" s="74"/>
      <c r="G12" s="185"/>
      <c r="H12" s="185"/>
      <c r="I12" s="185"/>
      <c r="J12" s="186"/>
      <c r="K12" s="185"/>
      <c r="L12" s="366">
        <f>G13+G18+G53+G57</f>
        <v>440000</v>
      </c>
    </row>
    <row r="13" spans="1:11" ht="30">
      <c r="A13" s="79">
        <v>1</v>
      </c>
      <c r="B13" s="187"/>
      <c r="C13" s="79" t="s">
        <v>361</v>
      </c>
      <c r="D13" s="80" t="s">
        <v>804</v>
      </c>
      <c r="E13" s="79" t="s">
        <v>362</v>
      </c>
      <c r="F13" s="188" t="s">
        <v>879</v>
      </c>
      <c r="G13" s="125">
        <v>320000</v>
      </c>
      <c r="H13" s="139"/>
      <c r="I13" s="140" t="s">
        <v>682</v>
      </c>
      <c r="J13" s="162" t="s">
        <v>682</v>
      </c>
      <c r="K13" s="127">
        <f>G13</f>
        <v>320000</v>
      </c>
    </row>
    <row r="14" spans="1:11" ht="30">
      <c r="A14" s="85">
        <v>2</v>
      </c>
      <c r="B14" s="86"/>
      <c r="C14" s="85" t="s">
        <v>671</v>
      </c>
      <c r="D14" s="87" t="s">
        <v>803</v>
      </c>
      <c r="E14" s="85" t="s">
        <v>364</v>
      </c>
      <c r="F14" s="85" t="s">
        <v>811</v>
      </c>
      <c r="G14" s="89">
        <v>360000</v>
      </c>
      <c r="H14" s="164"/>
      <c r="I14" s="144" t="s">
        <v>682</v>
      </c>
      <c r="J14" s="165"/>
      <c r="K14" s="96"/>
    </row>
    <row r="15" spans="1:11" ht="15">
      <c r="A15" s="85">
        <v>3</v>
      </c>
      <c r="B15" s="97"/>
      <c r="C15" s="94" t="s">
        <v>380</v>
      </c>
      <c r="D15" s="94" t="s">
        <v>369</v>
      </c>
      <c r="E15" s="85" t="s">
        <v>381</v>
      </c>
      <c r="F15" s="94" t="s">
        <v>880</v>
      </c>
      <c r="G15" s="95">
        <v>130000</v>
      </c>
      <c r="H15" s="143"/>
      <c r="I15" s="144" t="s">
        <v>682</v>
      </c>
      <c r="J15" s="145"/>
      <c r="K15" s="96"/>
    </row>
    <row r="16" spans="1:11" ht="15">
      <c r="A16" s="85">
        <v>4</v>
      </c>
      <c r="B16" s="99"/>
      <c r="C16" s="94" t="s">
        <v>378</v>
      </c>
      <c r="D16" s="94" t="s">
        <v>369</v>
      </c>
      <c r="E16" s="85" t="s">
        <v>379</v>
      </c>
      <c r="F16" s="97" t="s">
        <v>881</v>
      </c>
      <c r="G16" s="101">
        <v>77000</v>
      </c>
      <c r="H16" s="168"/>
      <c r="I16" s="144" t="s">
        <v>682</v>
      </c>
      <c r="J16" s="145"/>
      <c r="K16" s="96"/>
    </row>
    <row r="17" spans="1:11" ht="30">
      <c r="A17" s="85">
        <v>5</v>
      </c>
      <c r="B17" s="99"/>
      <c r="C17" s="85" t="s">
        <v>374</v>
      </c>
      <c r="D17" s="85" t="s">
        <v>369</v>
      </c>
      <c r="E17" s="85" t="s">
        <v>375</v>
      </c>
      <c r="F17" s="87" t="s">
        <v>882</v>
      </c>
      <c r="G17" s="89">
        <v>100000</v>
      </c>
      <c r="H17" s="143"/>
      <c r="I17" s="144" t="s">
        <v>682</v>
      </c>
      <c r="J17" s="145"/>
      <c r="K17" s="96"/>
    </row>
    <row r="18" spans="1:11" ht="15">
      <c r="A18" s="85">
        <v>6</v>
      </c>
      <c r="B18" s="85" t="s">
        <v>386</v>
      </c>
      <c r="C18" s="85" t="s">
        <v>387</v>
      </c>
      <c r="D18" s="85" t="s">
        <v>369</v>
      </c>
      <c r="E18" s="85" t="s">
        <v>388</v>
      </c>
      <c r="F18" s="87" t="s">
        <v>883</v>
      </c>
      <c r="G18" s="89">
        <v>110000</v>
      </c>
      <c r="H18" s="143"/>
      <c r="I18" s="144" t="s">
        <v>682</v>
      </c>
      <c r="J18" s="165" t="s">
        <v>682</v>
      </c>
      <c r="K18" s="93">
        <f>G18</f>
        <v>110000</v>
      </c>
    </row>
    <row r="19" spans="1:11" ht="15">
      <c r="A19" s="85">
        <v>7</v>
      </c>
      <c r="B19" s="97"/>
      <c r="C19" s="94" t="s">
        <v>423</v>
      </c>
      <c r="D19" s="94" t="s">
        <v>369</v>
      </c>
      <c r="E19" s="85" t="s">
        <v>424</v>
      </c>
      <c r="F19" s="97" t="s">
        <v>884</v>
      </c>
      <c r="G19" s="101">
        <v>100000</v>
      </c>
      <c r="H19" s="168"/>
      <c r="I19" s="144" t="s">
        <v>682</v>
      </c>
      <c r="J19" s="145"/>
      <c r="K19" s="96"/>
    </row>
    <row r="20" spans="1:11" ht="15">
      <c r="A20" s="85">
        <v>8</v>
      </c>
      <c r="B20" s="97"/>
      <c r="C20" s="94" t="s">
        <v>398</v>
      </c>
      <c r="D20" s="94" t="s">
        <v>369</v>
      </c>
      <c r="E20" s="92"/>
      <c r="F20" s="94" t="s">
        <v>885</v>
      </c>
      <c r="G20" s="95">
        <v>55000</v>
      </c>
      <c r="H20" s="143"/>
      <c r="I20" s="144" t="s">
        <v>682</v>
      </c>
      <c r="J20" s="145"/>
      <c r="K20" s="96"/>
    </row>
    <row r="21" spans="1:11" ht="15">
      <c r="A21" s="85">
        <v>9</v>
      </c>
      <c r="B21" s="97"/>
      <c r="C21" s="94" t="s">
        <v>382</v>
      </c>
      <c r="D21" s="94" t="s">
        <v>369</v>
      </c>
      <c r="E21" s="85" t="s">
        <v>383</v>
      </c>
      <c r="F21" s="94" t="s">
        <v>886</v>
      </c>
      <c r="G21" s="95">
        <v>35000</v>
      </c>
      <c r="H21" s="143"/>
      <c r="I21" s="144" t="s">
        <v>682</v>
      </c>
      <c r="J21" s="145"/>
      <c r="K21" s="96"/>
    </row>
    <row r="22" spans="1:11" ht="15">
      <c r="A22" s="85">
        <v>10</v>
      </c>
      <c r="B22" s="97"/>
      <c r="C22" s="85" t="s">
        <v>376</v>
      </c>
      <c r="D22" s="85" t="s">
        <v>416</v>
      </c>
      <c r="E22" s="85" t="s">
        <v>377</v>
      </c>
      <c r="F22" s="103" t="s">
        <v>887</v>
      </c>
      <c r="G22" s="104">
        <v>40000</v>
      </c>
      <c r="H22" s="166"/>
      <c r="I22" s="144" t="s">
        <v>682</v>
      </c>
      <c r="J22" s="165"/>
      <c r="K22" s="96"/>
    </row>
    <row r="23" spans="1:11" ht="15">
      <c r="A23" s="85">
        <v>11</v>
      </c>
      <c r="B23" s="97"/>
      <c r="C23" s="94" t="s">
        <v>420</v>
      </c>
      <c r="D23" s="94" t="s">
        <v>369</v>
      </c>
      <c r="E23" s="85" t="s">
        <v>385</v>
      </c>
      <c r="F23" s="97" t="s">
        <v>888</v>
      </c>
      <c r="G23" s="101">
        <v>50000</v>
      </c>
      <c r="H23" s="168"/>
      <c r="I23" s="144" t="s">
        <v>682</v>
      </c>
      <c r="J23" s="145"/>
      <c r="K23" s="96"/>
    </row>
    <row r="24" spans="1:11" ht="15">
      <c r="A24" s="85">
        <v>12</v>
      </c>
      <c r="B24" s="94"/>
      <c r="C24" s="94" t="s">
        <v>389</v>
      </c>
      <c r="D24" s="94" t="s">
        <v>369</v>
      </c>
      <c r="E24" s="85" t="s">
        <v>390</v>
      </c>
      <c r="F24" s="97" t="s">
        <v>889</v>
      </c>
      <c r="G24" s="95">
        <v>80000</v>
      </c>
      <c r="H24" s="143"/>
      <c r="I24" s="144" t="s">
        <v>682</v>
      </c>
      <c r="J24" s="145"/>
      <c r="K24" s="96"/>
    </row>
    <row r="25" spans="1:11" ht="15">
      <c r="A25" s="85">
        <v>13</v>
      </c>
      <c r="B25" s="94"/>
      <c r="C25" s="85" t="s">
        <v>371</v>
      </c>
      <c r="D25" s="85" t="s">
        <v>369</v>
      </c>
      <c r="E25" s="85" t="s">
        <v>372</v>
      </c>
      <c r="F25" s="103" t="s">
        <v>888</v>
      </c>
      <c r="G25" s="89">
        <v>50000</v>
      </c>
      <c r="H25" s="164"/>
      <c r="I25" s="144" t="s">
        <v>682</v>
      </c>
      <c r="J25" s="165"/>
      <c r="K25" s="96"/>
    </row>
    <row r="26" spans="1:11" ht="15">
      <c r="A26" s="85">
        <v>14</v>
      </c>
      <c r="B26" s="94"/>
      <c r="C26" s="94" t="s">
        <v>400</v>
      </c>
      <c r="D26" s="94" t="s">
        <v>401</v>
      </c>
      <c r="E26" s="85" t="s">
        <v>402</v>
      </c>
      <c r="F26" s="94" t="s">
        <v>363</v>
      </c>
      <c r="G26" s="101">
        <v>25000</v>
      </c>
      <c r="H26" s="168"/>
      <c r="I26" s="144" t="s">
        <v>682</v>
      </c>
      <c r="J26" s="145"/>
      <c r="K26" s="96"/>
    </row>
    <row r="27" spans="1:11" ht="15">
      <c r="A27" s="85">
        <v>15</v>
      </c>
      <c r="B27" s="94"/>
      <c r="C27" s="94" t="s">
        <v>394</v>
      </c>
      <c r="D27" s="94" t="s">
        <v>369</v>
      </c>
      <c r="E27" s="85" t="s">
        <v>395</v>
      </c>
      <c r="F27" s="97" t="s">
        <v>888</v>
      </c>
      <c r="G27" s="101">
        <v>50000</v>
      </c>
      <c r="H27" s="168"/>
      <c r="I27" s="144" t="s">
        <v>682</v>
      </c>
      <c r="J27" s="145"/>
      <c r="K27" s="96"/>
    </row>
    <row r="28" spans="1:11" ht="15">
      <c r="A28" s="85">
        <v>16</v>
      </c>
      <c r="B28" s="94"/>
      <c r="C28" s="94" t="s">
        <v>384</v>
      </c>
      <c r="D28" s="94" t="s">
        <v>369</v>
      </c>
      <c r="E28" s="85" t="s">
        <v>385</v>
      </c>
      <c r="F28" s="97" t="s">
        <v>890</v>
      </c>
      <c r="G28" s="101">
        <v>70000</v>
      </c>
      <c r="H28" s="168"/>
      <c r="I28" s="144" t="s">
        <v>682</v>
      </c>
      <c r="J28" s="145"/>
      <c r="K28" s="96"/>
    </row>
    <row r="29" spans="1:11" ht="15">
      <c r="A29" s="85">
        <v>17</v>
      </c>
      <c r="B29" s="94"/>
      <c r="C29" s="85" t="s">
        <v>431</v>
      </c>
      <c r="D29" s="85" t="s">
        <v>369</v>
      </c>
      <c r="E29" s="85" t="s">
        <v>432</v>
      </c>
      <c r="F29" s="107" t="s">
        <v>887</v>
      </c>
      <c r="G29" s="104">
        <v>40000</v>
      </c>
      <c r="H29" s="166"/>
      <c r="I29" s="144" t="s">
        <v>682</v>
      </c>
      <c r="J29" s="165"/>
      <c r="K29" s="96"/>
    </row>
    <row r="30" spans="1:11" ht="30">
      <c r="A30" s="85">
        <v>18</v>
      </c>
      <c r="B30" s="94"/>
      <c r="C30" s="85" t="s">
        <v>396</v>
      </c>
      <c r="D30" s="87" t="s">
        <v>802</v>
      </c>
      <c r="E30" s="85" t="s">
        <v>397</v>
      </c>
      <c r="F30" s="103" t="s">
        <v>891</v>
      </c>
      <c r="G30" s="104">
        <v>20000</v>
      </c>
      <c r="H30" s="166"/>
      <c r="I30" s="144" t="s">
        <v>682</v>
      </c>
      <c r="J30" s="165"/>
      <c r="K30" s="96"/>
    </row>
    <row r="31" spans="1:11" ht="15">
      <c r="A31" s="85">
        <v>19</v>
      </c>
      <c r="B31" s="94"/>
      <c r="C31" s="94" t="s">
        <v>425</v>
      </c>
      <c r="D31" s="94" t="s">
        <v>369</v>
      </c>
      <c r="E31" s="85" t="s">
        <v>426</v>
      </c>
      <c r="F31" s="97" t="s">
        <v>891</v>
      </c>
      <c r="G31" s="101">
        <v>20000</v>
      </c>
      <c r="H31" s="168"/>
      <c r="I31" s="144" t="s">
        <v>682</v>
      </c>
      <c r="J31" s="145"/>
      <c r="K31" s="96"/>
    </row>
    <row r="32" spans="1:11" ht="15">
      <c r="A32" s="85">
        <v>20</v>
      </c>
      <c r="B32" s="94"/>
      <c r="C32" s="94" t="s">
        <v>427</v>
      </c>
      <c r="D32" s="94" t="s">
        <v>369</v>
      </c>
      <c r="E32" s="85" t="s">
        <v>428</v>
      </c>
      <c r="F32" s="97" t="s">
        <v>892</v>
      </c>
      <c r="G32" s="101">
        <v>15000</v>
      </c>
      <c r="H32" s="168"/>
      <c r="I32" s="144" t="s">
        <v>682</v>
      </c>
      <c r="J32" s="145"/>
      <c r="K32" s="96"/>
    </row>
    <row r="33" spans="1:11" ht="15">
      <c r="A33" s="85">
        <v>21</v>
      </c>
      <c r="B33" s="94"/>
      <c r="C33" s="94" t="s">
        <v>421</v>
      </c>
      <c r="D33" s="94" t="s">
        <v>369</v>
      </c>
      <c r="E33" s="85" t="s">
        <v>422</v>
      </c>
      <c r="F33" s="97" t="s">
        <v>893</v>
      </c>
      <c r="G33" s="101">
        <v>45000</v>
      </c>
      <c r="H33" s="168"/>
      <c r="I33" s="144" t="s">
        <v>682</v>
      </c>
      <c r="J33" s="145"/>
      <c r="K33" s="96"/>
    </row>
    <row r="34" spans="1:11" ht="15">
      <c r="A34" s="85">
        <v>22</v>
      </c>
      <c r="B34" s="94"/>
      <c r="C34" s="94" t="s">
        <v>358</v>
      </c>
      <c r="D34" s="94" t="s">
        <v>359</v>
      </c>
      <c r="E34" s="85" t="s">
        <v>360</v>
      </c>
      <c r="F34" s="97" t="s">
        <v>894</v>
      </c>
      <c r="G34" s="101">
        <v>60000</v>
      </c>
      <c r="H34" s="168"/>
      <c r="I34" s="144" t="s">
        <v>682</v>
      </c>
      <c r="J34" s="145"/>
      <c r="K34" s="96"/>
    </row>
    <row r="35" spans="1:11" ht="15">
      <c r="A35" s="85">
        <v>23</v>
      </c>
      <c r="B35" s="94"/>
      <c r="C35" s="94" t="s">
        <v>365</v>
      </c>
      <c r="D35" s="94" t="s">
        <v>366</v>
      </c>
      <c r="E35" s="85" t="s">
        <v>367</v>
      </c>
      <c r="F35" s="97" t="s">
        <v>895</v>
      </c>
      <c r="G35" s="95">
        <v>35000</v>
      </c>
      <c r="H35" s="143"/>
      <c r="I35" s="144" t="s">
        <v>682</v>
      </c>
      <c r="J35" s="145"/>
      <c r="K35" s="96"/>
    </row>
    <row r="36" spans="1:11" ht="15">
      <c r="A36" s="85">
        <v>24</v>
      </c>
      <c r="B36" s="94"/>
      <c r="C36" s="112" t="s">
        <v>417</v>
      </c>
      <c r="D36" s="112" t="s">
        <v>369</v>
      </c>
      <c r="E36" s="85"/>
      <c r="F36" s="103" t="s">
        <v>896</v>
      </c>
      <c r="G36" s="104">
        <v>10000</v>
      </c>
      <c r="H36" s="166"/>
      <c r="I36" s="144" t="s">
        <v>682</v>
      </c>
      <c r="J36" s="165"/>
      <c r="K36" s="96"/>
    </row>
    <row r="37" spans="1:11" ht="15">
      <c r="A37" s="85">
        <v>25</v>
      </c>
      <c r="B37" s="94"/>
      <c r="C37" s="94" t="s">
        <v>368</v>
      </c>
      <c r="D37" s="94" t="s">
        <v>369</v>
      </c>
      <c r="E37" s="85" t="s">
        <v>370</v>
      </c>
      <c r="F37" s="97" t="s">
        <v>891</v>
      </c>
      <c r="G37" s="95">
        <v>20000</v>
      </c>
      <c r="H37" s="143"/>
      <c r="I37" s="144" t="s">
        <v>682</v>
      </c>
      <c r="J37" s="145"/>
      <c r="K37" s="96"/>
    </row>
    <row r="38" spans="1:11" ht="15">
      <c r="A38" s="85">
        <v>26</v>
      </c>
      <c r="B38" s="94"/>
      <c r="C38" s="94" t="s">
        <v>429</v>
      </c>
      <c r="D38" s="94" t="s">
        <v>369</v>
      </c>
      <c r="E38" s="85"/>
      <c r="F38" s="97" t="s">
        <v>897</v>
      </c>
      <c r="G38" s="101">
        <v>25000</v>
      </c>
      <c r="H38" s="168"/>
      <c r="I38" s="144" t="s">
        <v>682</v>
      </c>
      <c r="J38" s="145"/>
      <c r="K38" s="96"/>
    </row>
    <row r="39" spans="1:11" ht="15">
      <c r="A39" s="85">
        <v>27</v>
      </c>
      <c r="B39" s="94"/>
      <c r="C39" s="94" t="s">
        <v>435</v>
      </c>
      <c r="D39" s="94" t="s">
        <v>434</v>
      </c>
      <c r="E39" s="85"/>
      <c r="F39" s="97" t="s">
        <v>892</v>
      </c>
      <c r="G39" s="95">
        <v>15000</v>
      </c>
      <c r="H39" s="143"/>
      <c r="I39" s="144" t="s">
        <v>682</v>
      </c>
      <c r="J39" s="145"/>
      <c r="K39" s="96"/>
    </row>
    <row r="40" spans="1:11" ht="15">
      <c r="A40" s="85">
        <v>28</v>
      </c>
      <c r="B40" s="94"/>
      <c r="C40" s="94" t="s">
        <v>445</v>
      </c>
      <c r="D40" s="94" t="s">
        <v>434</v>
      </c>
      <c r="E40" s="85"/>
      <c r="F40" s="97" t="s">
        <v>892</v>
      </c>
      <c r="G40" s="95">
        <v>15000</v>
      </c>
      <c r="H40" s="143"/>
      <c r="I40" s="144" t="s">
        <v>682</v>
      </c>
      <c r="J40" s="145"/>
      <c r="K40" s="96"/>
    </row>
    <row r="41" spans="1:11" ht="15">
      <c r="A41" s="85">
        <v>29</v>
      </c>
      <c r="B41" s="94"/>
      <c r="C41" s="94" t="s">
        <v>476</v>
      </c>
      <c r="D41" s="94" t="s">
        <v>452</v>
      </c>
      <c r="E41" s="85"/>
      <c r="F41" s="97" t="s">
        <v>897</v>
      </c>
      <c r="G41" s="101">
        <v>25000</v>
      </c>
      <c r="H41" s="168"/>
      <c r="I41" s="144" t="s">
        <v>682</v>
      </c>
      <c r="J41" s="145"/>
      <c r="K41" s="96"/>
    </row>
    <row r="42" spans="1:11" ht="15">
      <c r="A42" s="85">
        <v>30</v>
      </c>
      <c r="B42" s="94"/>
      <c r="C42" s="94" t="s">
        <v>490</v>
      </c>
      <c r="D42" s="94" t="s">
        <v>491</v>
      </c>
      <c r="E42" s="92"/>
      <c r="F42" s="97" t="s">
        <v>891</v>
      </c>
      <c r="G42" s="101">
        <v>20000</v>
      </c>
      <c r="H42" s="168"/>
      <c r="I42" s="144" t="s">
        <v>682</v>
      </c>
      <c r="J42" s="145"/>
      <c r="K42" s="96"/>
    </row>
    <row r="43" spans="1:11" ht="15">
      <c r="A43" s="85">
        <v>31</v>
      </c>
      <c r="B43" s="94"/>
      <c r="C43" s="94" t="s">
        <v>470</v>
      </c>
      <c r="D43" s="189" t="s">
        <v>471</v>
      </c>
      <c r="E43" s="85"/>
      <c r="F43" s="97" t="s">
        <v>892</v>
      </c>
      <c r="G43" s="101">
        <v>15000</v>
      </c>
      <c r="H43" s="168"/>
      <c r="I43" s="144" t="s">
        <v>682</v>
      </c>
      <c r="J43" s="145"/>
      <c r="K43" s="96"/>
    </row>
    <row r="44" spans="1:11" ht="15">
      <c r="A44" s="85">
        <v>32</v>
      </c>
      <c r="B44" s="94"/>
      <c r="C44" s="94" t="s">
        <v>418</v>
      </c>
      <c r="D44" s="94" t="s">
        <v>369</v>
      </c>
      <c r="E44" s="85" t="s">
        <v>419</v>
      </c>
      <c r="F44" s="94" t="s">
        <v>363</v>
      </c>
      <c r="G44" s="95">
        <v>34000</v>
      </c>
      <c r="H44" s="143"/>
      <c r="I44" s="144" t="s">
        <v>682</v>
      </c>
      <c r="J44" s="145"/>
      <c r="K44" s="96"/>
    </row>
    <row r="45" spans="1:11" ht="15">
      <c r="A45" s="85">
        <v>33</v>
      </c>
      <c r="B45" s="94"/>
      <c r="C45" s="94" t="s">
        <v>484</v>
      </c>
      <c r="D45" s="94" t="s">
        <v>485</v>
      </c>
      <c r="E45" s="85"/>
      <c r="F45" s="97" t="s">
        <v>892</v>
      </c>
      <c r="G45" s="101">
        <v>15000</v>
      </c>
      <c r="H45" s="168"/>
      <c r="I45" s="144" t="s">
        <v>682</v>
      </c>
      <c r="J45" s="145"/>
      <c r="K45" s="96"/>
    </row>
    <row r="46" spans="1:11" ht="15">
      <c r="A46" s="85">
        <v>34</v>
      </c>
      <c r="B46" s="94"/>
      <c r="C46" s="94" t="s">
        <v>477</v>
      </c>
      <c r="D46" s="94" t="s">
        <v>465</v>
      </c>
      <c r="E46" s="85"/>
      <c r="F46" s="94" t="s">
        <v>363</v>
      </c>
      <c r="G46" s="95">
        <v>30000</v>
      </c>
      <c r="H46" s="143"/>
      <c r="I46" s="144" t="s">
        <v>682</v>
      </c>
      <c r="J46" s="145"/>
      <c r="K46" s="96"/>
    </row>
    <row r="47" spans="1:11" ht="15">
      <c r="A47" s="85">
        <v>35</v>
      </c>
      <c r="B47" s="94"/>
      <c r="C47" s="94" t="s">
        <v>475</v>
      </c>
      <c r="D47" s="94" t="s">
        <v>434</v>
      </c>
      <c r="E47" s="85"/>
      <c r="F47" s="97" t="s">
        <v>892</v>
      </c>
      <c r="G47" s="101">
        <v>15000</v>
      </c>
      <c r="H47" s="168"/>
      <c r="I47" s="144" t="s">
        <v>682</v>
      </c>
      <c r="J47" s="145"/>
      <c r="K47" s="96"/>
    </row>
    <row r="48" spans="1:11" ht="15">
      <c r="A48" s="85">
        <v>36</v>
      </c>
      <c r="B48" s="94"/>
      <c r="C48" s="94" t="s">
        <v>459</v>
      </c>
      <c r="D48" s="94" t="s">
        <v>460</v>
      </c>
      <c r="E48" s="85"/>
      <c r="F48" s="97" t="s">
        <v>898</v>
      </c>
      <c r="G48" s="95">
        <v>7000</v>
      </c>
      <c r="H48" s="143"/>
      <c r="I48" s="144" t="s">
        <v>682</v>
      </c>
      <c r="J48" s="145"/>
      <c r="K48" s="96"/>
    </row>
    <row r="49" spans="1:11" ht="15">
      <c r="A49" s="85">
        <v>37</v>
      </c>
      <c r="B49" s="94"/>
      <c r="C49" s="94" t="s">
        <v>464</v>
      </c>
      <c r="D49" s="94" t="s">
        <v>465</v>
      </c>
      <c r="E49" s="85"/>
      <c r="F49" s="97" t="s">
        <v>892</v>
      </c>
      <c r="G49" s="95">
        <v>15000</v>
      </c>
      <c r="H49" s="143"/>
      <c r="I49" s="144" t="s">
        <v>682</v>
      </c>
      <c r="J49" s="145"/>
      <c r="K49" s="96"/>
    </row>
    <row r="50" spans="1:11" ht="15">
      <c r="A50" s="85">
        <v>38</v>
      </c>
      <c r="B50" s="94"/>
      <c r="C50" s="94" t="s">
        <v>457</v>
      </c>
      <c r="D50" s="94" t="s">
        <v>458</v>
      </c>
      <c r="E50" s="92"/>
      <c r="F50" s="97" t="s">
        <v>896</v>
      </c>
      <c r="G50" s="95">
        <v>10000</v>
      </c>
      <c r="H50" s="143"/>
      <c r="I50" s="144" t="s">
        <v>682</v>
      </c>
      <c r="J50" s="145"/>
      <c r="K50" s="96"/>
    </row>
    <row r="51" spans="1:11" ht="15">
      <c r="A51" s="85">
        <v>39</v>
      </c>
      <c r="B51" s="94"/>
      <c r="C51" s="94" t="s">
        <v>486</v>
      </c>
      <c r="D51" s="94" t="s">
        <v>487</v>
      </c>
      <c r="E51" s="85"/>
      <c r="F51" s="94" t="s">
        <v>363</v>
      </c>
      <c r="G51" s="95">
        <v>21000</v>
      </c>
      <c r="H51" s="143"/>
      <c r="I51" s="144" t="s">
        <v>682</v>
      </c>
      <c r="J51" s="145"/>
      <c r="K51" s="96"/>
    </row>
    <row r="52" spans="1:11" ht="30">
      <c r="A52" s="85">
        <v>40</v>
      </c>
      <c r="B52" s="85"/>
      <c r="C52" s="85" t="s">
        <v>399</v>
      </c>
      <c r="D52" s="87" t="s">
        <v>799</v>
      </c>
      <c r="E52" s="85"/>
      <c r="F52" s="85" t="s">
        <v>363</v>
      </c>
      <c r="G52" s="89">
        <v>20000</v>
      </c>
      <c r="H52" s="164"/>
      <c r="I52" s="144" t="s">
        <v>682</v>
      </c>
      <c r="J52" s="165"/>
      <c r="K52" s="96"/>
    </row>
    <row r="53" spans="1:11" ht="15">
      <c r="A53" s="85">
        <v>41</v>
      </c>
      <c r="B53" s="85"/>
      <c r="C53" s="109" t="s">
        <v>442</v>
      </c>
      <c r="D53" s="109" t="s">
        <v>781</v>
      </c>
      <c r="E53" s="113" t="s">
        <v>782</v>
      </c>
      <c r="F53" s="87" t="s">
        <v>899</v>
      </c>
      <c r="G53" s="89">
        <v>5000</v>
      </c>
      <c r="H53" s="164"/>
      <c r="I53" s="144" t="s">
        <v>682</v>
      </c>
      <c r="J53" s="190" t="s">
        <v>682</v>
      </c>
      <c r="K53" s="93">
        <f>G53</f>
        <v>5000</v>
      </c>
    </row>
    <row r="54" spans="1:11" ht="15">
      <c r="A54" s="85">
        <v>42</v>
      </c>
      <c r="B54" s="94"/>
      <c r="C54" s="94" t="s">
        <v>447</v>
      </c>
      <c r="D54" s="94" t="s">
        <v>434</v>
      </c>
      <c r="E54" s="85"/>
      <c r="F54" s="94" t="s">
        <v>363</v>
      </c>
      <c r="G54" s="95">
        <v>16000</v>
      </c>
      <c r="H54" s="143"/>
      <c r="I54" s="144" t="s">
        <v>682</v>
      </c>
      <c r="J54" s="145"/>
      <c r="K54" s="96"/>
    </row>
    <row r="55" spans="1:11" ht="15">
      <c r="A55" s="85">
        <v>43</v>
      </c>
      <c r="B55" s="94"/>
      <c r="C55" s="94" t="s">
        <v>453</v>
      </c>
      <c r="D55" s="94" t="s">
        <v>454</v>
      </c>
      <c r="E55" s="85"/>
      <c r="F55" s="94" t="s">
        <v>900</v>
      </c>
      <c r="G55" s="95">
        <v>5000</v>
      </c>
      <c r="H55" s="143"/>
      <c r="I55" s="144" t="s">
        <v>682</v>
      </c>
      <c r="J55" s="145"/>
      <c r="K55" s="96"/>
    </row>
    <row r="56" spans="1:11" ht="30">
      <c r="A56" s="85">
        <v>44</v>
      </c>
      <c r="B56" s="30" t="s">
        <v>1019</v>
      </c>
      <c r="C56" s="30" t="s">
        <v>1020</v>
      </c>
      <c r="D56" s="35" t="s">
        <v>1021</v>
      </c>
      <c r="E56" s="31" t="s">
        <v>1022</v>
      </c>
      <c r="F56" s="35" t="s">
        <v>1027</v>
      </c>
      <c r="G56" s="3">
        <v>7000</v>
      </c>
      <c r="H56" s="21"/>
      <c r="I56" s="30" t="s">
        <v>682</v>
      </c>
      <c r="J56" s="30" t="s">
        <v>682</v>
      </c>
      <c r="K56" s="360">
        <f>G56</f>
        <v>7000</v>
      </c>
    </row>
    <row r="57" spans="1:11" ht="15">
      <c r="A57" s="85">
        <v>45</v>
      </c>
      <c r="B57" s="114"/>
      <c r="C57" s="114" t="s">
        <v>784</v>
      </c>
      <c r="D57" s="114" t="s">
        <v>785</v>
      </c>
      <c r="E57" s="191" t="s">
        <v>786</v>
      </c>
      <c r="F57" s="114" t="s">
        <v>900</v>
      </c>
      <c r="G57" s="116">
        <v>5000</v>
      </c>
      <c r="H57" s="149"/>
      <c r="I57" s="150" t="s">
        <v>682</v>
      </c>
      <c r="J57" s="192" t="s">
        <v>682</v>
      </c>
      <c r="K57" s="193">
        <f>G57</f>
        <v>5000</v>
      </c>
    </row>
    <row r="58" spans="1:11" ht="15">
      <c r="A58" s="415" t="s">
        <v>878</v>
      </c>
      <c r="B58" s="416"/>
      <c r="C58" s="417"/>
      <c r="D58" s="418">
        <v>44</v>
      </c>
      <c r="E58" s="419"/>
      <c r="F58" s="180" t="s">
        <v>762</v>
      </c>
      <c r="G58" s="23">
        <f>SUM(G13:G57)</f>
        <v>2237000</v>
      </c>
      <c r="H58" s="23"/>
      <c r="I58" s="23"/>
      <c r="J58" s="181">
        <f>COUNTIF(J13:J57,"x")</f>
        <v>5</v>
      </c>
      <c r="K58" s="23">
        <f>SUM(K13:K57)</f>
        <v>447000</v>
      </c>
    </row>
    <row r="59" spans="1:10" ht="15">
      <c r="A59" s="42"/>
      <c r="B59" s="42"/>
      <c r="C59" s="42"/>
      <c r="D59" s="182"/>
      <c r="E59" s="182"/>
      <c r="F59" s="183"/>
      <c r="G59" s="43"/>
      <c r="H59" s="43"/>
      <c r="I59" s="43"/>
      <c r="J59" s="43"/>
    </row>
    <row r="60" spans="1:10" ht="15" customHeight="1">
      <c r="A60" s="44"/>
      <c r="B60" s="45"/>
      <c r="C60" s="46"/>
      <c r="D60" s="47"/>
      <c r="E60" s="47"/>
      <c r="F60" s="48"/>
      <c r="G60" s="49"/>
      <c r="H60" s="49"/>
      <c r="I60" s="49"/>
      <c r="J60" s="49"/>
    </row>
    <row r="61" spans="1:10" ht="15.75" customHeight="1">
      <c r="A61" s="44"/>
      <c r="B61" s="408" t="s">
        <v>806</v>
      </c>
      <c r="C61" s="409" t="s">
        <v>807</v>
      </c>
      <c r="D61" s="409"/>
      <c r="E61" s="409"/>
      <c r="F61" s="409"/>
      <c r="G61" s="409"/>
      <c r="H61" s="409"/>
      <c r="I61" s="409"/>
      <c r="J61" s="409"/>
    </row>
    <row r="62" spans="1:10" ht="16.5" customHeight="1">
      <c r="A62" s="184"/>
      <c r="B62" s="408"/>
      <c r="C62" s="409" t="s">
        <v>808</v>
      </c>
      <c r="D62" s="409"/>
      <c r="E62" s="409"/>
      <c r="F62" s="409"/>
      <c r="G62" s="409"/>
      <c r="H62" s="409"/>
      <c r="I62" s="409"/>
      <c r="J62" s="409"/>
    </row>
  </sheetData>
  <sheetProtection/>
  <mergeCells count="25">
    <mergeCell ref="A2:C2"/>
    <mergeCell ref="D2:J2"/>
    <mergeCell ref="A3:C3"/>
    <mergeCell ref="D3:J3"/>
    <mergeCell ref="A4:C4"/>
    <mergeCell ref="F4:J4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61:B62"/>
    <mergeCell ref="C61:J61"/>
    <mergeCell ref="C62:J62"/>
    <mergeCell ref="G10:G11"/>
    <mergeCell ref="H10:H11"/>
    <mergeCell ref="I10:I11"/>
    <mergeCell ref="J10:J11"/>
    <mergeCell ref="A58:C58"/>
    <mergeCell ref="D58:E5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E49">
      <selection activeCell="K64" sqref="K64"/>
    </sheetView>
  </sheetViews>
  <sheetFormatPr defaultColWidth="9.140625" defaultRowHeight="15"/>
  <cols>
    <col min="1" max="1" width="3.421875" style="0" customWidth="1"/>
    <col min="2" max="2" width="17.57421875" style="29" customWidth="1"/>
    <col min="3" max="3" width="22.8515625" style="29" customWidth="1"/>
    <col min="4" max="4" width="27.421875" style="29" customWidth="1"/>
    <col min="5" max="5" width="14.421875" style="33" customWidth="1"/>
    <col min="6" max="6" width="27.8515625" style="29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1" ht="15">
      <c r="A12" s="73" t="s">
        <v>4</v>
      </c>
      <c r="B12" s="73" t="s">
        <v>357</v>
      </c>
      <c r="C12" s="73"/>
      <c r="D12" s="73"/>
      <c r="E12" s="73"/>
      <c r="F12" s="74"/>
      <c r="G12" s="185">
        <f>SUM(G13:G30)</f>
        <v>157700</v>
      </c>
      <c r="H12" s="185"/>
      <c r="I12" s="185"/>
      <c r="J12" s="194">
        <f>COUNTIF(J13:J30,"x")</f>
        <v>7</v>
      </c>
      <c r="K12" s="195">
        <f>SUM(K13:K30)</f>
        <v>85000</v>
      </c>
    </row>
    <row r="13" spans="1:11" ht="30">
      <c r="A13" s="79">
        <v>1</v>
      </c>
      <c r="B13" s="187"/>
      <c r="C13" s="79" t="s">
        <v>361</v>
      </c>
      <c r="D13" s="80" t="s">
        <v>804</v>
      </c>
      <c r="E13" s="79" t="s">
        <v>362</v>
      </c>
      <c r="F13" s="188" t="s">
        <v>901</v>
      </c>
      <c r="G13" s="125">
        <v>5000</v>
      </c>
      <c r="H13" s="139"/>
      <c r="I13" s="140" t="s">
        <v>682</v>
      </c>
      <c r="J13" s="162" t="s">
        <v>682</v>
      </c>
      <c r="K13" s="127">
        <f>G13</f>
        <v>5000</v>
      </c>
    </row>
    <row r="14" spans="1:11" ht="30">
      <c r="A14" s="85">
        <v>2</v>
      </c>
      <c r="B14" s="86"/>
      <c r="C14" s="85" t="s">
        <v>671</v>
      </c>
      <c r="D14" s="87" t="s">
        <v>803</v>
      </c>
      <c r="E14" s="85" t="s">
        <v>364</v>
      </c>
      <c r="F14" s="85" t="s">
        <v>902</v>
      </c>
      <c r="G14" s="89">
        <v>15000</v>
      </c>
      <c r="H14" s="164"/>
      <c r="I14" s="144" t="s">
        <v>682</v>
      </c>
      <c r="J14" s="165"/>
      <c r="K14" s="96"/>
    </row>
    <row r="15" spans="1:11" ht="45">
      <c r="A15" s="85">
        <v>3</v>
      </c>
      <c r="B15" s="97"/>
      <c r="C15" s="98" t="s">
        <v>714</v>
      </c>
      <c r="D15" s="85" t="s">
        <v>406</v>
      </c>
      <c r="E15" s="85" t="s">
        <v>407</v>
      </c>
      <c r="F15" s="87" t="s">
        <v>903</v>
      </c>
      <c r="G15" s="89">
        <v>70000</v>
      </c>
      <c r="H15" s="143"/>
      <c r="I15" s="144" t="s">
        <v>682</v>
      </c>
      <c r="J15" s="165" t="s">
        <v>682</v>
      </c>
      <c r="K15" s="93">
        <f>G15</f>
        <v>70000</v>
      </c>
    </row>
    <row r="16" spans="1:11" ht="15">
      <c r="A16" s="85">
        <v>4</v>
      </c>
      <c r="B16" s="99"/>
      <c r="C16" s="85" t="s">
        <v>374</v>
      </c>
      <c r="D16" s="85" t="s">
        <v>369</v>
      </c>
      <c r="E16" s="85" t="s">
        <v>375</v>
      </c>
      <c r="F16" s="87" t="s">
        <v>904</v>
      </c>
      <c r="G16" s="89">
        <v>200</v>
      </c>
      <c r="H16" s="143"/>
      <c r="I16" s="144" t="s">
        <v>682</v>
      </c>
      <c r="J16" s="145"/>
      <c r="K16" s="96"/>
    </row>
    <row r="17" spans="1:11" ht="15">
      <c r="A17" s="85">
        <v>5</v>
      </c>
      <c r="B17" s="85" t="s">
        <v>386</v>
      </c>
      <c r="C17" s="85" t="s">
        <v>387</v>
      </c>
      <c r="D17" s="85" t="s">
        <v>369</v>
      </c>
      <c r="E17" s="85" t="s">
        <v>388</v>
      </c>
      <c r="F17" s="87" t="s">
        <v>905</v>
      </c>
      <c r="G17" s="89">
        <v>1000</v>
      </c>
      <c r="H17" s="143"/>
      <c r="I17" s="144" t="s">
        <v>682</v>
      </c>
      <c r="J17" s="165" t="s">
        <v>682</v>
      </c>
      <c r="K17" s="93">
        <f>G17</f>
        <v>1000</v>
      </c>
    </row>
    <row r="18" spans="1:11" ht="15">
      <c r="A18" s="85">
        <v>6</v>
      </c>
      <c r="B18" s="97"/>
      <c r="C18" s="85" t="s">
        <v>376</v>
      </c>
      <c r="D18" s="85" t="s">
        <v>416</v>
      </c>
      <c r="E18" s="85" t="s">
        <v>377</v>
      </c>
      <c r="F18" s="103" t="s">
        <v>906</v>
      </c>
      <c r="G18" s="104">
        <v>3000</v>
      </c>
      <c r="H18" s="166"/>
      <c r="I18" s="144" t="s">
        <v>682</v>
      </c>
      <c r="J18" s="165"/>
      <c r="K18" s="96"/>
    </row>
    <row r="19" spans="1:11" ht="15">
      <c r="A19" s="85">
        <v>7</v>
      </c>
      <c r="B19" s="94"/>
      <c r="C19" s="85" t="s">
        <v>371</v>
      </c>
      <c r="D19" s="85" t="s">
        <v>369</v>
      </c>
      <c r="E19" s="85" t="s">
        <v>372</v>
      </c>
      <c r="F19" s="103" t="s">
        <v>907</v>
      </c>
      <c r="G19" s="89">
        <v>15500</v>
      </c>
      <c r="H19" s="164"/>
      <c r="I19" s="144" t="s">
        <v>682</v>
      </c>
      <c r="J19" s="165"/>
      <c r="K19" s="96"/>
    </row>
    <row r="20" spans="1:11" ht="15">
      <c r="A20" s="85">
        <v>8</v>
      </c>
      <c r="B20" s="94"/>
      <c r="C20" s="85" t="s">
        <v>431</v>
      </c>
      <c r="D20" s="85" t="s">
        <v>369</v>
      </c>
      <c r="E20" s="85" t="s">
        <v>432</v>
      </c>
      <c r="F20" s="107" t="s">
        <v>905</v>
      </c>
      <c r="G20" s="104">
        <v>1000</v>
      </c>
      <c r="H20" s="166"/>
      <c r="I20" s="144" t="s">
        <v>682</v>
      </c>
      <c r="J20" s="165"/>
      <c r="K20" s="96"/>
    </row>
    <row r="21" spans="1:11" ht="30">
      <c r="A21" s="85">
        <v>9</v>
      </c>
      <c r="B21" s="94"/>
      <c r="C21" s="85" t="s">
        <v>396</v>
      </c>
      <c r="D21" s="87" t="s">
        <v>802</v>
      </c>
      <c r="E21" s="85" t="s">
        <v>397</v>
      </c>
      <c r="F21" s="103" t="s">
        <v>905</v>
      </c>
      <c r="G21" s="104">
        <v>1000</v>
      </c>
      <c r="H21" s="166"/>
      <c r="I21" s="144" t="s">
        <v>682</v>
      </c>
      <c r="J21" s="165"/>
      <c r="K21" s="96"/>
    </row>
    <row r="22" spans="1:11" ht="15">
      <c r="A22" s="85">
        <v>10</v>
      </c>
      <c r="B22" s="85"/>
      <c r="C22" s="85" t="s">
        <v>492</v>
      </c>
      <c r="D22" s="85" t="s">
        <v>493</v>
      </c>
      <c r="E22" s="111"/>
      <c r="F22" s="87" t="s">
        <v>908</v>
      </c>
      <c r="G22" s="89">
        <v>20000</v>
      </c>
      <c r="H22" s="164"/>
      <c r="I22" s="144" t="s">
        <v>682</v>
      </c>
      <c r="J22" s="165"/>
      <c r="K22" s="96"/>
    </row>
    <row r="23" spans="1:11" ht="15">
      <c r="A23" s="85">
        <v>11</v>
      </c>
      <c r="B23" s="94"/>
      <c r="C23" s="112" t="s">
        <v>417</v>
      </c>
      <c r="D23" s="112" t="s">
        <v>369</v>
      </c>
      <c r="E23" s="85"/>
      <c r="F23" s="103" t="s">
        <v>905</v>
      </c>
      <c r="G23" s="104">
        <v>1000</v>
      </c>
      <c r="H23" s="166"/>
      <c r="I23" s="144" t="s">
        <v>682</v>
      </c>
      <c r="J23" s="165"/>
      <c r="K23" s="96"/>
    </row>
    <row r="24" spans="1:11" ht="15">
      <c r="A24" s="85">
        <v>12</v>
      </c>
      <c r="B24" s="94"/>
      <c r="C24" s="94" t="s">
        <v>474</v>
      </c>
      <c r="D24" s="94" t="s">
        <v>465</v>
      </c>
      <c r="E24" s="85"/>
      <c r="F24" s="97" t="s">
        <v>901</v>
      </c>
      <c r="G24" s="95">
        <v>5000</v>
      </c>
      <c r="H24" s="143"/>
      <c r="I24" s="144" t="s">
        <v>682</v>
      </c>
      <c r="J24" s="145"/>
      <c r="K24" s="96"/>
    </row>
    <row r="25" spans="1:11" ht="15">
      <c r="A25" s="85">
        <v>13</v>
      </c>
      <c r="B25" s="85"/>
      <c r="C25" s="109" t="s">
        <v>442</v>
      </c>
      <c r="D25" s="109" t="s">
        <v>781</v>
      </c>
      <c r="E25" s="113" t="s">
        <v>782</v>
      </c>
      <c r="F25" s="87" t="s">
        <v>909</v>
      </c>
      <c r="G25" s="89">
        <v>5000</v>
      </c>
      <c r="H25" s="164"/>
      <c r="I25" s="144" t="s">
        <v>682</v>
      </c>
      <c r="J25" s="190" t="s">
        <v>682</v>
      </c>
      <c r="K25" s="93">
        <f>G25</f>
        <v>5000</v>
      </c>
    </row>
    <row r="26" spans="1:11" ht="15">
      <c r="A26" s="85">
        <v>14</v>
      </c>
      <c r="B26" s="94"/>
      <c r="C26" s="94" t="s">
        <v>403</v>
      </c>
      <c r="D26" s="94" t="s">
        <v>404</v>
      </c>
      <c r="E26" s="85" t="s">
        <v>405</v>
      </c>
      <c r="F26" s="97" t="s">
        <v>910</v>
      </c>
      <c r="G26" s="95">
        <v>10000</v>
      </c>
      <c r="H26" s="143"/>
      <c r="I26" s="144" t="s">
        <v>682</v>
      </c>
      <c r="J26" s="145"/>
      <c r="K26" s="96"/>
    </row>
    <row r="27" spans="1:11" ht="15">
      <c r="A27" s="85">
        <v>15</v>
      </c>
      <c r="B27" s="30" t="s">
        <v>812</v>
      </c>
      <c r="C27" s="30" t="s">
        <v>813</v>
      </c>
      <c r="D27" s="30" t="s">
        <v>814</v>
      </c>
      <c r="E27" s="30" t="s">
        <v>815</v>
      </c>
      <c r="F27" s="30" t="s">
        <v>9</v>
      </c>
      <c r="G27" s="53">
        <v>1000</v>
      </c>
      <c r="H27" s="30"/>
      <c r="I27" s="30" t="s">
        <v>682</v>
      </c>
      <c r="J27" s="30" t="s">
        <v>682</v>
      </c>
      <c r="K27" s="360">
        <f>G27</f>
        <v>1000</v>
      </c>
    </row>
    <row r="28" spans="1:11" ht="30">
      <c r="A28" s="85">
        <v>16</v>
      </c>
      <c r="B28" s="21" t="s">
        <v>996</v>
      </c>
      <c r="C28" s="21" t="s">
        <v>997</v>
      </c>
      <c r="D28" s="26" t="s">
        <v>998</v>
      </c>
      <c r="E28" s="31" t="s">
        <v>999</v>
      </c>
      <c r="F28" s="17" t="s">
        <v>1002</v>
      </c>
      <c r="G28" s="369">
        <v>2000</v>
      </c>
      <c r="H28" s="370"/>
      <c r="I28" s="370"/>
      <c r="J28" s="370" t="s">
        <v>682</v>
      </c>
      <c r="K28" s="360">
        <v>2000</v>
      </c>
    </row>
    <row r="29" spans="1:11" ht="30">
      <c r="A29" s="85">
        <v>17</v>
      </c>
      <c r="B29" s="30" t="s">
        <v>1019</v>
      </c>
      <c r="C29" s="30" t="s">
        <v>1020</v>
      </c>
      <c r="D29" s="35" t="s">
        <v>1021</v>
      </c>
      <c r="E29" s="31" t="s">
        <v>1022</v>
      </c>
      <c r="F29" s="35" t="s">
        <v>1026</v>
      </c>
      <c r="G29" s="3">
        <v>1000</v>
      </c>
      <c r="H29" s="21"/>
      <c r="I29" s="30" t="s">
        <v>682</v>
      </c>
      <c r="J29" s="30" t="s">
        <v>682</v>
      </c>
      <c r="K29" s="360">
        <f>G29</f>
        <v>1000</v>
      </c>
    </row>
    <row r="30" spans="1:11" ht="15">
      <c r="A30" s="85">
        <v>18</v>
      </c>
      <c r="B30" s="114"/>
      <c r="C30" s="114" t="s">
        <v>398</v>
      </c>
      <c r="D30" s="114" t="s">
        <v>369</v>
      </c>
      <c r="E30" s="115"/>
      <c r="F30" s="114" t="s">
        <v>9</v>
      </c>
      <c r="G30" s="116">
        <v>1000</v>
      </c>
      <c r="H30" s="149"/>
      <c r="I30" s="150" t="s">
        <v>682</v>
      </c>
      <c r="J30" s="151"/>
      <c r="K30" s="120"/>
    </row>
    <row r="31" spans="1:11" ht="15">
      <c r="A31" s="73" t="s">
        <v>104</v>
      </c>
      <c r="B31" s="73" t="s">
        <v>5</v>
      </c>
      <c r="C31" s="73"/>
      <c r="D31" s="73"/>
      <c r="E31" s="73"/>
      <c r="F31" s="74"/>
      <c r="G31" s="121">
        <f>SUM(G32:G36)</f>
        <v>38500</v>
      </c>
      <c r="H31" s="196"/>
      <c r="I31" s="196"/>
      <c r="J31" s="197">
        <f>COUNTIF(J32:J36,"x")</f>
        <v>1</v>
      </c>
      <c r="K31" s="78">
        <f>SUM(K32:K36)</f>
        <v>1000</v>
      </c>
    </row>
    <row r="32" spans="1:11" ht="15">
      <c r="A32" s="79">
        <v>1</v>
      </c>
      <c r="B32" s="136" t="s">
        <v>63</v>
      </c>
      <c r="C32" s="136"/>
      <c r="D32" s="136" t="s">
        <v>64</v>
      </c>
      <c r="E32" s="79">
        <v>905247353</v>
      </c>
      <c r="F32" s="136" t="s">
        <v>65</v>
      </c>
      <c r="G32" s="138">
        <v>35000</v>
      </c>
      <c r="H32" s="139"/>
      <c r="I32" s="140" t="s">
        <v>682</v>
      </c>
      <c r="J32" s="141"/>
      <c r="K32" s="163"/>
    </row>
    <row r="33" spans="1:11" ht="15">
      <c r="A33" s="85">
        <v>2</v>
      </c>
      <c r="B33" s="85" t="s">
        <v>96</v>
      </c>
      <c r="C33" s="85"/>
      <c r="D33" s="85" t="s">
        <v>97</v>
      </c>
      <c r="E33" s="85"/>
      <c r="F33" s="87" t="s">
        <v>911</v>
      </c>
      <c r="G33" s="89">
        <v>1000</v>
      </c>
      <c r="H33" s="164"/>
      <c r="I33" s="144" t="s">
        <v>682</v>
      </c>
      <c r="J33" s="165" t="s">
        <v>682</v>
      </c>
      <c r="K33" s="93">
        <f>G33</f>
        <v>1000</v>
      </c>
    </row>
    <row r="34" spans="1:11" ht="22.5" customHeight="1">
      <c r="A34" s="85">
        <v>3</v>
      </c>
      <c r="B34" s="85" t="s">
        <v>6</v>
      </c>
      <c r="C34" s="85"/>
      <c r="D34" s="85" t="s">
        <v>7</v>
      </c>
      <c r="E34" s="85" t="s">
        <v>8</v>
      </c>
      <c r="F34" s="87" t="s">
        <v>905</v>
      </c>
      <c r="G34" s="89">
        <v>1000</v>
      </c>
      <c r="H34" s="164" t="s">
        <v>682</v>
      </c>
      <c r="I34" s="164"/>
      <c r="J34" s="165"/>
      <c r="K34" s="96"/>
    </row>
    <row r="35" spans="1:11" ht="15">
      <c r="A35" s="85">
        <v>4</v>
      </c>
      <c r="B35" s="85" t="s">
        <v>12</v>
      </c>
      <c r="C35" s="85"/>
      <c r="D35" s="85" t="s">
        <v>13</v>
      </c>
      <c r="E35" s="85" t="s">
        <v>14</v>
      </c>
      <c r="F35" s="87" t="s">
        <v>912</v>
      </c>
      <c r="G35" s="89">
        <v>500</v>
      </c>
      <c r="H35" s="164" t="s">
        <v>682</v>
      </c>
      <c r="I35" s="164"/>
      <c r="J35" s="165"/>
      <c r="K35" s="96"/>
    </row>
    <row r="36" spans="1:11" ht="21.75" customHeight="1">
      <c r="A36" s="115">
        <v>5</v>
      </c>
      <c r="B36" s="115" t="s">
        <v>10</v>
      </c>
      <c r="C36" s="115"/>
      <c r="D36" s="115" t="s">
        <v>7</v>
      </c>
      <c r="E36" s="115" t="s">
        <v>11</v>
      </c>
      <c r="F36" s="176" t="s">
        <v>905</v>
      </c>
      <c r="G36" s="177">
        <v>1000</v>
      </c>
      <c r="H36" s="178" t="s">
        <v>682</v>
      </c>
      <c r="I36" s="178"/>
      <c r="J36" s="179"/>
      <c r="K36" s="120"/>
    </row>
    <row r="37" spans="1:11" ht="15">
      <c r="A37" s="133" t="s">
        <v>154</v>
      </c>
      <c r="B37" s="133" t="s">
        <v>500</v>
      </c>
      <c r="C37" s="133"/>
      <c r="D37" s="133"/>
      <c r="E37" s="133"/>
      <c r="F37" s="134"/>
      <c r="G37" s="135">
        <f>SUM(G38:G44)</f>
        <v>103000</v>
      </c>
      <c r="H37" s="122"/>
      <c r="I37" s="122"/>
      <c r="J37" s="123">
        <f>COUNTIF(J38:J44,"x")</f>
        <v>2</v>
      </c>
      <c r="K37" s="78">
        <f>SUM(K38:K44)</f>
        <v>70000</v>
      </c>
    </row>
    <row r="38" spans="1:11" ht="15">
      <c r="A38" s="79">
        <v>1</v>
      </c>
      <c r="B38" s="136" t="s">
        <v>734</v>
      </c>
      <c r="C38" s="136" t="s">
        <v>595</v>
      </c>
      <c r="D38" s="136" t="s">
        <v>666</v>
      </c>
      <c r="E38" s="79" t="s">
        <v>596</v>
      </c>
      <c r="F38" s="198" t="s">
        <v>913</v>
      </c>
      <c r="G38" s="152">
        <v>50000</v>
      </c>
      <c r="H38" s="199"/>
      <c r="I38" s="140" t="s">
        <v>682</v>
      </c>
      <c r="J38" s="141" t="s">
        <v>682</v>
      </c>
      <c r="K38" s="84">
        <f>G38</f>
        <v>50000</v>
      </c>
    </row>
    <row r="39" spans="1:11" ht="15">
      <c r="A39" s="85">
        <v>2</v>
      </c>
      <c r="B39" s="94"/>
      <c r="C39" s="85" t="s">
        <v>592</v>
      </c>
      <c r="D39" s="85" t="s">
        <v>593</v>
      </c>
      <c r="E39" s="85" t="s">
        <v>594</v>
      </c>
      <c r="F39" s="155" t="s">
        <v>914</v>
      </c>
      <c r="G39" s="95">
        <v>7000</v>
      </c>
      <c r="H39" s="164"/>
      <c r="I39" s="144" t="s">
        <v>682</v>
      </c>
      <c r="J39" s="165"/>
      <c r="K39" s="96"/>
    </row>
    <row r="40" spans="1:11" ht="15">
      <c r="A40" s="85">
        <v>3</v>
      </c>
      <c r="B40" s="94"/>
      <c r="C40" s="94" t="s">
        <v>583</v>
      </c>
      <c r="D40" s="94" t="s">
        <v>584</v>
      </c>
      <c r="E40" s="85"/>
      <c r="F40" s="94" t="s">
        <v>901</v>
      </c>
      <c r="G40" s="95">
        <v>5000</v>
      </c>
      <c r="H40" s="143"/>
      <c r="I40" s="144" t="s">
        <v>682</v>
      </c>
      <c r="J40" s="145"/>
      <c r="K40" s="96"/>
    </row>
    <row r="41" spans="1:11" ht="15">
      <c r="A41" s="85">
        <v>4</v>
      </c>
      <c r="B41" s="94" t="s">
        <v>576</v>
      </c>
      <c r="C41" s="94" t="s">
        <v>577</v>
      </c>
      <c r="D41" s="94" t="s">
        <v>578</v>
      </c>
      <c r="E41" s="85" t="s">
        <v>579</v>
      </c>
      <c r="F41" s="94" t="s">
        <v>9</v>
      </c>
      <c r="G41" s="95">
        <v>10000</v>
      </c>
      <c r="H41" s="143"/>
      <c r="I41" s="144" t="s">
        <v>682</v>
      </c>
      <c r="J41" s="145"/>
      <c r="K41" s="96"/>
    </row>
    <row r="42" spans="1:11" ht="15">
      <c r="A42" s="85">
        <v>5</v>
      </c>
      <c r="B42" s="94" t="s">
        <v>562</v>
      </c>
      <c r="C42" s="94" t="s">
        <v>563</v>
      </c>
      <c r="D42" s="94" t="s">
        <v>564</v>
      </c>
      <c r="E42" s="94" t="s">
        <v>565</v>
      </c>
      <c r="F42" s="94" t="s">
        <v>9</v>
      </c>
      <c r="G42" s="95">
        <v>10000</v>
      </c>
      <c r="H42" s="94"/>
      <c r="I42" s="94" t="s">
        <v>682</v>
      </c>
      <c r="J42" s="94"/>
      <c r="K42" s="96"/>
    </row>
    <row r="43" spans="1:11" ht="15">
      <c r="A43" s="85">
        <v>6</v>
      </c>
      <c r="B43" s="94" t="s">
        <v>835</v>
      </c>
      <c r="C43" s="94" t="s">
        <v>837</v>
      </c>
      <c r="D43" s="94" t="s">
        <v>836</v>
      </c>
      <c r="E43" s="94"/>
      <c r="F43" s="94" t="s">
        <v>977</v>
      </c>
      <c r="G43" s="95">
        <v>20000</v>
      </c>
      <c r="H43" s="94"/>
      <c r="I43" s="94" t="s">
        <v>682</v>
      </c>
      <c r="J43" s="94" t="s">
        <v>682</v>
      </c>
      <c r="K43" s="360">
        <f>G43</f>
        <v>20000</v>
      </c>
    </row>
    <row r="44" spans="1:11" ht="15">
      <c r="A44" s="85">
        <v>7</v>
      </c>
      <c r="B44" s="114"/>
      <c r="C44" s="114" t="s">
        <v>546</v>
      </c>
      <c r="D44" s="114" t="s">
        <v>547</v>
      </c>
      <c r="E44" s="115"/>
      <c r="F44" s="114" t="s">
        <v>9</v>
      </c>
      <c r="G44" s="116">
        <v>1000</v>
      </c>
      <c r="H44" s="149"/>
      <c r="I44" s="150" t="s">
        <v>682</v>
      </c>
      <c r="J44" s="151"/>
      <c r="K44" s="120"/>
    </row>
    <row r="45" spans="1:11" ht="15">
      <c r="A45" s="133" t="s">
        <v>215</v>
      </c>
      <c r="B45" s="133" t="s">
        <v>216</v>
      </c>
      <c r="C45" s="133"/>
      <c r="D45" s="133"/>
      <c r="E45" s="133"/>
      <c r="F45" s="134"/>
      <c r="G45" s="156">
        <f>SUM(G46:G58)</f>
        <v>88300</v>
      </c>
      <c r="H45" s="157"/>
      <c r="I45" s="157"/>
      <c r="J45" s="123">
        <f>COUNTIF(J46:J58,"x")</f>
        <v>10</v>
      </c>
      <c r="K45" s="78">
        <f>SUM(K46:K58)</f>
        <v>84000</v>
      </c>
    </row>
    <row r="46" spans="1:11" ht="48.75" customHeight="1">
      <c r="A46" s="79">
        <v>1</v>
      </c>
      <c r="B46" s="80" t="s">
        <v>795</v>
      </c>
      <c r="C46" s="79" t="s">
        <v>331</v>
      </c>
      <c r="D46" s="79" t="s">
        <v>332</v>
      </c>
      <c r="E46" s="79" t="s">
        <v>333</v>
      </c>
      <c r="F46" s="159" t="s">
        <v>915</v>
      </c>
      <c r="G46" s="160">
        <v>10000</v>
      </c>
      <c r="H46" s="161"/>
      <c r="I46" s="140" t="s">
        <v>682</v>
      </c>
      <c r="J46" s="162" t="s">
        <v>682</v>
      </c>
      <c r="K46" s="84">
        <f>G46</f>
        <v>10000</v>
      </c>
    </row>
    <row r="47" spans="1:11" ht="15">
      <c r="A47" s="85">
        <v>2</v>
      </c>
      <c r="B47" s="85" t="s">
        <v>309</v>
      </c>
      <c r="C47" s="85" t="s">
        <v>310</v>
      </c>
      <c r="D47" s="85" t="s">
        <v>307</v>
      </c>
      <c r="E47" s="85" t="s">
        <v>311</v>
      </c>
      <c r="F47" s="91" t="s">
        <v>916</v>
      </c>
      <c r="G47" s="89">
        <v>5000</v>
      </c>
      <c r="H47" s="164"/>
      <c r="I47" s="144" t="s">
        <v>682</v>
      </c>
      <c r="J47" s="165" t="s">
        <v>682</v>
      </c>
      <c r="K47" s="93">
        <f>G47</f>
        <v>5000</v>
      </c>
    </row>
    <row r="48" spans="1:11" ht="30">
      <c r="A48" s="79">
        <v>3</v>
      </c>
      <c r="B48" s="85" t="s">
        <v>328</v>
      </c>
      <c r="C48" s="85" t="s">
        <v>329</v>
      </c>
      <c r="D48" s="85" t="s">
        <v>330</v>
      </c>
      <c r="E48" s="85"/>
      <c r="F48" s="91" t="s">
        <v>917</v>
      </c>
      <c r="G48" s="89">
        <v>10000</v>
      </c>
      <c r="H48" s="164"/>
      <c r="I48" s="144" t="s">
        <v>682</v>
      </c>
      <c r="J48" s="165" t="s">
        <v>682</v>
      </c>
      <c r="K48" s="93">
        <f>G48</f>
        <v>10000</v>
      </c>
    </row>
    <row r="49" spans="1:11" ht="15">
      <c r="A49" s="85">
        <v>4</v>
      </c>
      <c r="B49" s="85" t="s">
        <v>75</v>
      </c>
      <c r="C49" s="85" t="s">
        <v>312</v>
      </c>
      <c r="D49" s="85" t="s">
        <v>313</v>
      </c>
      <c r="E49" s="85" t="s">
        <v>314</v>
      </c>
      <c r="F49" s="111" t="s">
        <v>918</v>
      </c>
      <c r="G49" s="104">
        <v>20000</v>
      </c>
      <c r="H49" s="166"/>
      <c r="I49" s="144" t="s">
        <v>682</v>
      </c>
      <c r="J49" s="165" t="s">
        <v>682</v>
      </c>
      <c r="K49" s="93">
        <f>G49</f>
        <v>20000</v>
      </c>
    </row>
    <row r="50" spans="1:11" ht="15">
      <c r="A50" s="79">
        <v>5</v>
      </c>
      <c r="B50" s="94"/>
      <c r="C50" s="94" t="s">
        <v>287</v>
      </c>
      <c r="D50" s="94" t="s">
        <v>288</v>
      </c>
      <c r="E50" s="85" t="s">
        <v>289</v>
      </c>
      <c r="F50" s="167" t="s">
        <v>919</v>
      </c>
      <c r="G50" s="101">
        <v>300</v>
      </c>
      <c r="H50" s="168"/>
      <c r="I50" s="144" t="s">
        <v>682</v>
      </c>
      <c r="J50" s="145"/>
      <c r="K50" s="96"/>
    </row>
    <row r="51" spans="1:11" ht="15">
      <c r="A51" s="85">
        <v>6</v>
      </c>
      <c r="B51" s="21" t="s">
        <v>231</v>
      </c>
      <c r="C51" s="21" t="s">
        <v>232</v>
      </c>
      <c r="D51" s="21" t="s">
        <v>233</v>
      </c>
      <c r="E51" s="30" t="s">
        <v>234</v>
      </c>
      <c r="F51" s="381" t="s">
        <v>1013</v>
      </c>
      <c r="G51" s="6">
        <v>10000</v>
      </c>
      <c r="H51" s="4"/>
      <c r="I51" s="1" t="s">
        <v>682</v>
      </c>
      <c r="J51" s="7" t="s">
        <v>682</v>
      </c>
      <c r="K51" s="93">
        <v>10000</v>
      </c>
    </row>
    <row r="52" spans="1:11" ht="15">
      <c r="A52" s="79">
        <v>7</v>
      </c>
      <c r="B52" s="85"/>
      <c r="C52" s="85" t="s">
        <v>323</v>
      </c>
      <c r="D52" s="85" t="s">
        <v>307</v>
      </c>
      <c r="E52" s="85"/>
      <c r="F52" s="131" t="s">
        <v>906</v>
      </c>
      <c r="G52" s="170">
        <v>3000</v>
      </c>
      <c r="H52" s="105"/>
      <c r="I52" s="144" t="s">
        <v>682</v>
      </c>
      <c r="J52" s="92"/>
      <c r="K52" s="96"/>
    </row>
    <row r="53" spans="1:11" ht="15">
      <c r="A53" s="85">
        <v>8</v>
      </c>
      <c r="B53" s="21" t="s">
        <v>324</v>
      </c>
      <c r="C53" s="21" t="s">
        <v>325</v>
      </c>
      <c r="D53" s="21" t="s">
        <v>326</v>
      </c>
      <c r="E53" s="30" t="s">
        <v>327</v>
      </c>
      <c r="F53" s="26" t="s">
        <v>1011</v>
      </c>
      <c r="G53" s="6">
        <v>10000</v>
      </c>
      <c r="H53" s="4"/>
      <c r="I53" s="1" t="s">
        <v>682</v>
      </c>
      <c r="J53" s="7" t="s">
        <v>682</v>
      </c>
      <c r="K53" s="96">
        <v>10000</v>
      </c>
    </row>
    <row r="54" spans="1:11" ht="31.5" customHeight="1">
      <c r="A54" s="79">
        <v>9</v>
      </c>
      <c r="B54" s="85" t="s">
        <v>258</v>
      </c>
      <c r="C54" s="85" t="s">
        <v>259</v>
      </c>
      <c r="D54" s="85" t="s">
        <v>245</v>
      </c>
      <c r="E54" s="85" t="s">
        <v>260</v>
      </c>
      <c r="F54" s="91" t="s">
        <v>920</v>
      </c>
      <c r="G54" s="89">
        <v>2000</v>
      </c>
      <c r="H54" s="164" t="s">
        <v>682</v>
      </c>
      <c r="I54" s="164"/>
      <c r="J54" s="165" t="s">
        <v>682</v>
      </c>
      <c r="K54" s="93">
        <f>G54</f>
        <v>2000</v>
      </c>
    </row>
    <row r="55" spans="1:11" ht="30">
      <c r="A55" s="85">
        <v>10</v>
      </c>
      <c r="B55" s="87" t="s">
        <v>774</v>
      </c>
      <c r="C55" s="85" t="s">
        <v>776</v>
      </c>
      <c r="D55" s="87" t="s">
        <v>797</v>
      </c>
      <c r="E55" s="108" t="s">
        <v>775</v>
      </c>
      <c r="F55" s="87" t="s">
        <v>921</v>
      </c>
      <c r="G55" s="89">
        <v>10000</v>
      </c>
      <c r="H55" s="164"/>
      <c r="I55" s="144" t="s">
        <v>682</v>
      </c>
      <c r="J55" s="165" t="s">
        <v>682</v>
      </c>
      <c r="K55" s="93">
        <f>G55</f>
        <v>10000</v>
      </c>
    </row>
    <row r="56" spans="1:11" ht="15">
      <c r="A56" s="79">
        <v>11</v>
      </c>
      <c r="B56" s="21" t="s">
        <v>834</v>
      </c>
      <c r="C56" s="21" t="s">
        <v>830</v>
      </c>
      <c r="D56" s="21" t="s">
        <v>831</v>
      </c>
      <c r="E56" s="21">
        <v>1667907057</v>
      </c>
      <c r="F56" s="26" t="s">
        <v>989</v>
      </c>
      <c r="G56" s="6">
        <v>2000</v>
      </c>
      <c r="H56" s="9"/>
      <c r="I56" s="1" t="s">
        <v>682</v>
      </c>
      <c r="J56" s="51" t="s">
        <v>682</v>
      </c>
      <c r="K56" s="360">
        <f>G56</f>
        <v>2000</v>
      </c>
    </row>
    <row r="57" spans="1:11" ht="16.5" customHeight="1">
      <c r="A57" s="85">
        <v>12</v>
      </c>
      <c r="B57" s="21"/>
      <c r="C57" s="21" t="s">
        <v>1014</v>
      </c>
      <c r="D57" s="26" t="s">
        <v>1015</v>
      </c>
      <c r="E57" s="31" t="s">
        <v>1016</v>
      </c>
      <c r="F57" s="21" t="s">
        <v>1018</v>
      </c>
      <c r="G57" s="6">
        <v>5000</v>
      </c>
      <c r="H57" s="9"/>
      <c r="I57" s="1" t="s">
        <v>682</v>
      </c>
      <c r="J57" s="10" t="s">
        <v>682</v>
      </c>
      <c r="K57" s="360">
        <v>5000</v>
      </c>
    </row>
    <row r="58" spans="1:11" ht="15">
      <c r="A58" s="79">
        <v>13</v>
      </c>
      <c r="B58" s="114"/>
      <c r="C58" s="114" t="s">
        <v>226</v>
      </c>
      <c r="D58" s="114" t="s">
        <v>227</v>
      </c>
      <c r="E58" s="115" t="s">
        <v>228</v>
      </c>
      <c r="F58" s="201" t="s">
        <v>922</v>
      </c>
      <c r="G58" s="116">
        <v>1000</v>
      </c>
      <c r="H58" s="149" t="s">
        <v>682</v>
      </c>
      <c r="I58" s="150"/>
      <c r="J58" s="151"/>
      <c r="K58" s="120"/>
    </row>
    <row r="59" spans="1:11" ht="15">
      <c r="A59" s="133" t="s">
        <v>356</v>
      </c>
      <c r="B59" s="133" t="s">
        <v>155</v>
      </c>
      <c r="C59" s="133"/>
      <c r="D59" s="133"/>
      <c r="E59" s="133"/>
      <c r="F59" s="134"/>
      <c r="G59" s="135">
        <f>SUM(G60)</f>
        <v>250</v>
      </c>
      <c r="H59" s="122"/>
      <c r="I59" s="122"/>
      <c r="J59" s="123">
        <f>COUNTIF(J60,"x")</f>
        <v>1</v>
      </c>
      <c r="K59" s="124">
        <f>SUM(K60)</f>
        <v>250</v>
      </c>
    </row>
    <row r="60" spans="1:11" ht="30">
      <c r="A60" s="362"/>
      <c r="B60" s="27" t="s">
        <v>823</v>
      </c>
      <c r="C60" s="30" t="s">
        <v>824</v>
      </c>
      <c r="D60" s="30" t="s">
        <v>825</v>
      </c>
      <c r="E60" s="34" t="s">
        <v>826</v>
      </c>
      <c r="F60" s="50" t="s">
        <v>975</v>
      </c>
      <c r="G60" s="16">
        <v>250</v>
      </c>
      <c r="H60" s="9"/>
      <c r="I60" s="1" t="s">
        <v>682</v>
      </c>
      <c r="J60" s="1" t="s">
        <v>682</v>
      </c>
      <c r="K60" s="224">
        <f>G60</f>
        <v>250</v>
      </c>
    </row>
    <row r="61" spans="1:11" ht="15">
      <c r="A61" s="133" t="s">
        <v>499</v>
      </c>
      <c r="B61" s="133" t="s">
        <v>105</v>
      </c>
      <c r="C61" s="133"/>
      <c r="D61" s="133"/>
      <c r="E61" s="133"/>
      <c r="F61" s="134"/>
      <c r="G61" s="135">
        <f>SUM(G62:G63)</f>
        <v>9000</v>
      </c>
      <c r="H61" s="122"/>
      <c r="I61" s="122"/>
      <c r="J61" s="123">
        <f>COUNTIF(J62:J63,"x")</f>
        <v>2</v>
      </c>
      <c r="K61" s="124">
        <f>SUM(K62:K63)</f>
        <v>9000</v>
      </c>
    </row>
    <row r="62" spans="1:11" ht="30" customHeight="1">
      <c r="A62" s="79">
        <v>1</v>
      </c>
      <c r="B62" s="80" t="s">
        <v>654</v>
      </c>
      <c r="C62" s="79" t="s">
        <v>111</v>
      </c>
      <c r="D62" s="79" t="s">
        <v>112</v>
      </c>
      <c r="E62" s="79" t="s">
        <v>113</v>
      </c>
      <c r="F62" s="80" t="s">
        <v>923</v>
      </c>
      <c r="G62" s="125">
        <v>4000</v>
      </c>
      <c r="H62" s="171"/>
      <c r="I62" s="171" t="s">
        <v>682</v>
      </c>
      <c r="J62" s="162" t="s">
        <v>682</v>
      </c>
      <c r="K62" s="127">
        <f>G62</f>
        <v>4000</v>
      </c>
    </row>
    <row r="63" spans="1:11" ht="15">
      <c r="A63" s="114">
        <v>2</v>
      </c>
      <c r="B63" s="202"/>
      <c r="C63" s="114" t="s">
        <v>114</v>
      </c>
      <c r="D63" s="114" t="s">
        <v>115</v>
      </c>
      <c r="E63" s="115" t="s">
        <v>116</v>
      </c>
      <c r="F63" s="203" t="s">
        <v>901</v>
      </c>
      <c r="G63" s="116">
        <v>5000</v>
      </c>
      <c r="H63" s="149"/>
      <c r="I63" s="149" t="s">
        <v>682</v>
      </c>
      <c r="J63" s="151" t="s">
        <v>682</v>
      </c>
      <c r="K63" s="193">
        <f>G63</f>
        <v>5000</v>
      </c>
    </row>
    <row r="64" spans="1:11" ht="15">
      <c r="A64" s="428" t="s">
        <v>878</v>
      </c>
      <c r="B64" s="429"/>
      <c r="C64" s="430"/>
      <c r="D64" s="418">
        <f>A30+A36+A44+A58+A63</f>
        <v>45</v>
      </c>
      <c r="E64" s="419"/>
      <c r="F64" s="180" t="s">
        <v>762</v>
      </c>
      <c r="G64" s="23">
        <f>G12+G31+G37+G45+G61</f>
        <v>396500</v>
      </c>
      <c r="H64" s="23"/>
      <c r="I64" s="23"/>
      <c r="J64" s="181">
        <f>J12+J31+J37+J45+J61</f>
        <v>22</v>
      </c>
      <c r="K64" s="23">
        <f>K12+K31+K37+K45+K61+K59</f>
        <v>249250</v>
      </c>
    </row>
    <row r="65" spans="1:10" ht="15">
      <c r="A65" s="42"/>
      <c r="B65" s="42"/>
      <c r="C65" s="42"/>
      <c r="D65" s="182"/>
      <c r="E65" s="182"/>
      <c r="F65" s="183"/>
      <c r="G65" s="43"/>
      <c r="H65" s="43"/>
      <c r="I65" s="43"/>
      <c r="J65" s="43"/>
    </row>
    <row r="66" spans="1:10" ht="15" customHeight="1">
      <c r="A66" s="44"/>
      <c r="B66" s="45"/>
      <c r="C66" s="46"/>
      <c r="D66" s="47"/>
      <c r="E66" s="47"/>
      <c r="F66" s="48"/>
      <c r="G66" s="49"/>
      <c r="H66" s="49"/>
      <c r="I66" s="49"/>
      <c r="J66" s="49"/>
    </row>
    <row r="67" spans="1:10" ht="15.75" customHeight="1">
      <c r="A67" s="44"/>
      <c r="B67" s="408" t="s">
        <v>806</v>
      </c>
      <c r="C67" s="409" t="s">
        <v>807</v>
      </c>
      <c r="D67" s="409"/>
      <c r="E67" s="409"/>
      <c r="F67" s="409"/>
      <c r="G67" s="409"/>
      <c r="H67" s="409"/>
      <c r="I67" s="409"/>
      <c r="J67" s="409"/>
    </row>
    <row r="68" spans="1:10" ht="16.5" customHeight="1">
      <c r="A68" s="184"/>
      <c r="B68" s="408"/>
      <c r="C68" s="409" t="s">
        <v>808</v>
      </c>
      <c r="D68" s="409"/>
      <c r="E68" s="409"/>
      <c r="F68" s="409"/>
      <c r="G68" s="409"/>
      <c r="H68" s="409"/>
      <c r="I68" s="409"/>
      <c r="J68" s="409"/>
    </row>
  </sheetData>
  <sheetProtection/>
  <mergeCells count="25">
    <mergeCell ref="A2:C2"/>
    <mergeCell ref="D2:J2"/>
    <mergeCell ref="A3:C3"/>
    <mergeCell ref="D3:J3"/>
    <mergeCell ref="A4:C4"/>
    <mergeCell ref="F4:J4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67:B68"/>
    <mergeCell ref="C67:J67"/>
    <mergeCell ref="C68:J68"/>
    <mergeCell ref="G10:G11"/>
    <mergeCell ref="H10:H11"/>
    <mergeCell ref="I10:I11"/>
    <mergeCell ref="J10:J11"/>
    <mergeCell ref="A64:C64"/>
    <mergeCell ref="D64:E64"/>
  </mergeCell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3.421875" style="0" customWidth="1"/>
    <col min="2" max="2" width="15.00390625" style="29" customWidth="1"/>
    <col min="3" max="3" width="22.8515625" style="29" customWidth="1"/>
    <col min="4" max="4" width="26.140625" style="29" customWidth="1"/>
    <col min="5" max="5" width="14.421875" style="33" customWidth="1"/>
    <col min="6" max="6" width="22.28125" style="29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1" ht="15">
      <c r="A12" s="204" t="s">
        <v>4</v>
      </c>
      <c r="B12" s="133" t="s">
        <v>5</v>
      </c>
      <c r="C12" s="133"/>
      <c r="D12" s="133"/>
      <c r="E12" s="133"/>
      <c r="F12" s="134"/>
      <c r="G12" s="75">
        <f>SUM(G13:G17)</f>
        <v>90000</v>
      </c>
      <c r="H12" s="75"/>
      <c r="I12" s="75"/>
      <c r="J12" s="205">
        <f>COUNTIF(J13:J17,"x")</f>
        <v>1</v>
      </c>
      <c r="K12" s="124">
        <f>K16</f>
        <v>19000</v>
      </c>
    </row>
    <row r="13" spans="1:11" ht="15">
      <c r="A13" s="85">
        <v>1</v>
      </c>
      <c r="B13" s="206" t="s">
        <v>82</v>
      </c>
      <c r="C13" s="206" t="s">
        <v>83</v>
      </c>
      <c r="D13" s="206" t="s">
        <v>84</v>
      </c>
      <c r="E13" s="206" t="s">
        <v>85</v>
      </c>
      <c r="F13" s="207" t="s">
        <v>924</v>
      </c>
      <c r="G13" s="208">
        <v>10000</v>
      </c>
      <c r="H13" s="209"/>
      <c r="I13" s="210" t="s">
        <v>682</v>
      </c>
      <c r="J13" s="211"/>
      <c r="K13" s="212"/>
    </row>
    <row r="14" spans="1:11" ht="15">
      <c r="A14" s="85">
        <v>2</v>
      </c>
      <c r="B14" s="85" t="s">
        <v>98</v>
      </c>
      <c r="C14" s="85"/>
      <c r="D14" s="85" t="s">
        <v>97</v>
      </c>
      <c r="E14" s="85" t="s">
        <v>99</v>
      </c>
      <c r="F14" s="87" t="s">
        <v>925</v>
      </c>
      <c r="G14" s="104">
        <v>11000</v>
      </c>
      <c r="H14" s="166"/>
      <c r="I14" s="144" t="s">
        <v>682</v>
      </c>
      <c r="J14" s="165"/>
      <c r="K14" s="96"/>
    </row>
    <row r="15" spans="1:11" ht="15">
      <c r="A15" s="85">
        <v>3</v>
      </c>
      <c r="B15" s="94"/>
      <c r="C15" s="94" t="s">
        <v>103</v>
      </c>
      <c r="D15" s="94" t="s">
        <v>102</v>
      </c>
      <c r="E15" s="85"/>
      <c r="F15" s="94" t="s">
        <v>846</v>
      </c>
      <c r="G15" s="95">
        <v>35000</v>
      </c>
      <c r="H15" s="143"/>
      <c r="I15" s="144" t="s">
        <v>682</v>
      </c>
      <c r="J15" s="145"/>
      <c r="K15" s="96"/>
    </row>
    <row r="16" spans="1:12" ht="15">
      <c r="A16" s="85">
        <v>4</v>
      </c>
      <c r="B16" s="85" t="s">
        <v>96</v>
      </c>
      <c r="C16" s="85"/>
      <c r="D16" s="85" t="s">
        <v>97</v>
      </c>
      <c r="E16" s="85"/>
      <c r="F16" s="87" t="s">
        <v>926</v>
      </c>
      <c r="G16" s="89">
        <v>19000</v>
      </c>
      <c r="H16" s="164"/>
      <c r="I16" s="144" t="s">
        <v>682</v>
      </c>
      <c r="J16" s="165" t="s">
        <v>682</v>
      </c>
      <c r="K16" s="93">
        <f>G16</f>
        <v>19000</v>
      </c>
      <c r="L16" s="200">
        <f>G16+G19+G20+G21+G26</f>
        <v>57000</v>
      </c>
    </row>
    <row r="17" spans="1:11" ht="15">
      <c r="A17" s="115">
        <v>5</v>
      </c>
      <c r="B17" s="114"/>
      <c r="C17" s="114" t="s">
        <v>101</v>
      </c>
      <c r="D17" s="114" t="s">
        <v>102</v>
      </c>
      <c r="E17" s="115"/>
      <c r="F17" s="114" t="s">
        <v>846</v>
      </c>
      <c r="G17" s="116">
        <v>15000</v>
      </c>
      <c r="H17" s="149"/>
      <c r="I17" s="150" t="s">
        <v>682</v>
      </c>
      <c r="J17" s="151"/>
      <c r="K17" s="120"/>
    </row>
    <row r="18" spans="1:11" ht="15">
      <c r="A18" s="133" t="s">
        <v>104</v>
      </c>
      <c r="B18" s="133" t="s">
        <v>216</v>
      </c>
      <c r="C18" s="133"/>
      <c r="D18" s="133"/>
      <c r="E18" s="133"/>
      <c r="F18" s="134"/>
      <c r="G18" s="156">
        <f>SUM(G19:G24)</f>
        <v>39000</v>
      </c>
      <c r="H18" s="157"/>
      <c r="I18" s="157"/>
      <c r="J18" s="123">
        <f>COUNTIF(J19:J24,"x")</f>
        <v>3</v>
      </c>
      <c r="K18" s="124">
        <f>K20+K21</f>
        <v>15000</v>
      </c>
    </row>
    <row r="19" spans="1:11" ht="48.75" customHeight="1">
      <c r="A19" s="79">
        <v>1</v>
      </c>
      <c r="B19" s="80" t="s">
        <v>795</v>
      </c>
      <c r="C19" s="79" t="s">
        <v>331</v>
      </c>
      <c r="D19" s="79" t="s">
        <v>332</v>
      </c>
      <c r="E19" s="79" t="s">
        <v>333</v>
      </c>
      <c r="F19" s="159" t="s">
        <v>927</v>
      </c>
      <c r="G19" s="160">
        <v>20000</v>
      </c>
      <c r="H19" s="161"/>
      <c r="I19" s="140" t="s">
        <v>682</v>
      </c>
      <c r="J19" s="162" t="s">
        <v>682</v>
      </c>
      <c r="K19" s="163"/>
    </row>
    <row r="20" spans="1:11" ht="15">
      <c r="A20" s="85">
        <v>2</v>
      </c>
      <c r="B20" s="85" t="s">
        <v>309</v>
      </c>
      <c r="C20" s="85" t="s">
        <v>310</v>
      </c>
      <c r="D20" s="85" t="s">
        <v>307</v>
      </c>
      <c r="E20" s="85" t="s">
        <v>311</v>
      </c>
      <c r="F20" s="91" t="s">
        <v>924</v>
      </c>
      <c r="G20" s="89">
        <v>10000</v>
      </c>
      <c r="H20" s="164"/>
      <c r="I20" s="144" t="s">
        <v>682</v>
      </c>
      <c r="J20" s="165" t="s">
        <v>682</v>
      </c>
      <c r="K20" s="93">
        <f>G20</f>
        <v>10000</v>
      </c>
    </row>
    <row r="21" spans="1:11" ht="15">
      <c r="A21" s="85">
        <v>3</v>
      </c>
      <c r="B21" s="85" t="s">
        <v>328</v>
      </c>
      <c r="C21" s="85" t="s">
        <v>329</v>
      </c>
      <c r="D21" s="85" t="s">
        <v>330</v>
      </c>
      <c r="E21" s="85"/>
      <c r="F21" s="91" t="s">
        <v>928</v>
      </c>
      <c r="G21" s="89">
        <v>5000</v>
      </c>
      <c r="H21" s="164"/>
      <c r="I21" s="144" t="s">
        <v>682</v>
      </c>
      <c r="J21" s="165" t="s">
        <v>682</v>
      </c>
      <c r="K21" s="93">
        <f>G21</f>
        <v>5000</v>
      </c>
    </row>
    <row r="22" spans="1:11" ht="15">
      <c r="A22" s="85">
        <v>4</v>
      </c>
      <c r="B22" s="85"/>
      <c r="C22" s="85" t="s">
        <v>323</v>
      </c>
      <c r="D22" s="85" t="s">
        <v>307</v>
      </c>
      <c r="E22" s="85"/>
      <c r="F22" s="131" t="s">
        <v>929</v>
      </c>
      <c r="G22" s="170">
        <v>1000</v>
      </c>
      <c r="H22" s="105"/>
      <c r="I22" s="144" t="s">
        <v>682</v>
      </c>
      <c r="J22" s="92"/>
      <c r="K22" s="96"/>
    </row>
    <row r="23" spans="1:11" ht="15">
      <c r="A23" s="85">
        <v>5</v>
      </c>
      <c r="B23" s="94" t="s">
        <v>251</v>
      </c>
      <c r="C23" s="94" t="s">
        <v>252</v>
      </c>
      <c r="D23" s="94" t="s">
        <v>245</v>
      </c>
      <c r="E23" s="85" t="s">
        <v>253</v>
      </c>
      <c r="F23" s="169" t="s">
        <v>930</v>
      </c>
      <c r="G23" s="95">
        <v>2000</v>
      </c>
      <c r="H23" s="143" t="s">
        <v>682</v>
      </c>
      <c r="I23" s="143"/>
      <c r="J23" s="145"/>
      <c r="K23" s="96"/>
    </row>
    <row r="24" spans="1:11" ht="15">
      <c r="A24" s="115">
        <v>6</v>
      </c>
      <c r="B24" s="114"/>
      <c r="C24" s="114" t="s">
        <v>240</v>
      </c>
      <c r="D24" s="114" t="s">
        <v>241</v>
      </c>
      <c r="E24" s="115" t="s">
        <v>242</v>
      </c>
      <c r="F24" s="201" t="s">
        <v>929</v>
      </c>
      <c r="G24" s="116">
        <v>1000</v>
      </c>
      <c r="H24" s="149"/>
      <c r="I24" s="150" t="s">
        <v>682</v>
      </c>
      <c r="J24" s="151"/>
      <c r="K24" s="120"/>
    </row>
    <row r="25" spans="1:11" ht="15">
      <c r="A25" s="213" t="s">
        <v>154</v>
      </c>
      <c r="B25" s="214" t="s">
        <v>105</v>
      </c>
      <c r="C25" s="215"/>
      <c r="D25" s="216"/>
      <c r="E25" s="217"/>
      <c r="F25" s="218"/>
      <c r="G25" s="219">
        <f>G26</f>
        <v>3000</v>
      </c>
      <c r="H25" s="220"/>
      <c r="I25" s="221"/>
      <c r="J25" s="222">
        <f>COUNTIF(J26,"x")</f>
        <v>1</v>
      </c>
      <c r="K25" s="223">
        <f>G25</f>
        <v>3000</v>
      </c>
    </row>
    <row r="26" spans="1:11" ht="30">
      <c r="A26" s="18">
        <v>1</v>
      </c>
      <c r="B26" s="39" t="s">
        <v>654</v>
      </c>
      <c r="C26" s="18" t="s">
        <v>111</v>
      </c>
      <c r="D26" s="18" t="s">
        <v>112</v>
      </c>
      <c r="E26" s="18" t="s">
        <v>113</v>
      </c>
      <c r="F26" s="39" t="s">
        <v>931</v>
      </c>
      <c r="G26" s="22">
        <v>3000</v>
      </c>
      <c r="H26" s="12"/>
      <c r="I26" s="12" t="s">
        <v>682</v>
      </c>
      <c r="J26" s="2" t="s">
        <v>682</v>
      </c>
      <c r="K26" s="224">
        <f>K25</f>
        <v>3000</v>
      </c>
    </row>
    <row r="27" spans="1:11" ht="15">
      <c r="A27" s="415" t="s">
        <v>878</v>
      </c>
      <c r="B27" s="416"/>
      <c r="C27" s="417"/>
      <c r="D27" s="418">
        <v>12</v>
      </c>
      <c r="E27" s="419"/>
      <c r="F27" s="180" t="s">
        <v>762</v>
      </c>
      <c r="G27" s="23">
        <f>G12+G18+G25</f>
        <v>132000</v>
      </c>
      <c r="H27" s="23"/>
      <c r="I27" s="23"/>
      <c r="J27" s="181">
        <f>J12+J18+J25</f>
        <v>5</v>
      </c>
      <c r="K27" s="23">
        <f>K12+K18+K25</f>
        <v>37000</v>
      </c>
    </row>
    <row r="28" spans="1:10" ht="15">
      <c r="A28" s="42"/>
      <c r="B28" s="42"/>
      <c r="C28" s="42"/>
      <c r="D28" s="182"/>
      <c r="E28" s="182"/>
      <c r="F28" s="183"/>
      <c r="G28" s="43"/>
      <c r="H28" s="43"/>
      <c r="I28" s="43"/>
      <c r="J28" s="43"/>
    </row>
    <row r="29" spans="1:10" ht="15" customHeight="1">
      <c r="A29" s="44"/>
      <c r="B29" s="45"/>
      <c r="C29" s="46"/>
      <c r="D29" s="47"/>
      <c r="E29" s="47"/>
      <c r="F29" s="48"/>
      <c r="G29" s="49"/>
      <c r="H29" s="49"/>
      <c r="I29" s="49"/>
      <c r="J29" s="49"/>
    </row>
    <row r="30" spans="1:10" ht="15.75" customHeight="1">
      <c r="A30" s="44"/>
      <c r="B30" s="408" t="s">
        <v>806</v>
      </c>
      <c r="C30" s="409" t="s">
        <v>807</v>
      </c>
      <c r="D30" s="409"/>
      <c r="E30" s="409"/>
      <c r="F30" s="409"/>
      <c r="G30" s="409"/>
      <c r="H30" s="409"/>
      <c r="I30" s="409"/>
      <c r="J30" s="409"/>
    </row>
    <row r="31" spans="1:10" ht="16.5" customHeight="1">
      <c r="A31" s="184"/>
      <c r="B31" s="408"/>
      <c r="C31" s="409" t="s">
        <v>808</v>
      </c>
      <c r="D31" s="409"/>
      <c r="E31" s="409"/>
      <c r="F31" s="409"/>
      <c r="G31" s="409"/>
      <c r="H31" s="409"/>
      <c r="I31" s="409"/>
      <c r="J31" s="409"/>
    </row>
  </sheetData>
  <sheetProtection/>
  <mergeCells count="25">
    <mergeCell ref="A2:C2"/>
    <mergeCell ref="D2:J2"/>
    <mergeCell ref="A3:C3"/>
    <mergeCell ref="D3:J3"/>
    <mergeCell ref="A4:C4"/>
    <mergeCell ref="F4:J4"/>
    <mergeCell ref="A5:J5"/>
    <mergeCell ref="A7:J7"/>
    <mergeCell ref="H9:J9"/>
    <mergeCell ref="K9:K11"/>
    <mergeCell ref="A10:A11"/>
    <mergeCell ref="B10:B11"/>
    <mergeCell ref="C10:C11"/>
    <mergeCell ref="D10:D11"/>
    <mergeCell ref="E10:E11"/>
    <mergeCell ref="F10:F11"/>
    <mergeCell ref="B30:B31"/>
    <mergeCell ref="C30:J30"/>
    <mergeCell ref="C31:J31"/>
    <mergeCell ref="G10:G11"/>
    <mergeCell ref="H10:H11"/>
    <mergeCell ref="I10:I11"/>
    <mergeCell ref="J10:J11"/>
    <mergeCell ref="A27:C27"/>
    <mergeCell ref="D27:E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E8">
      <selection activeCell="J27" sqref="J27"/>
    </sheetView>
  </sheetViews>
  <sheetFormatPr defaultColWidth="9.140625" defaultRowHeight="15"/>
  <cols>
    <col min="1" max="1" width="3.421875" style="225" customWidth="1"/>
    <col min="2" max="2" width="16.7109375" style="226" customWidth="1"/>
    <col min="3" max="3" width="22.8515625" style="226" customWidth="1"/>
    <col min="4" max="4" width="27.421875" style="226" customWidth="1"/>
    <col min="5" max="5" width="14.421875" style="227" customWidth="1"/>
    <col min="6" max="6" width="24.00390625" style="226" customWidth="1"/>
    <col min="7" max="7" width="11.00390625" style="225" customWidth="1"/>
    <col min="8" max="8" width="6.7109375" style="225" hidden="1" customWidth="1"/>
    <col min="9" max="9" width="5.8515625" style="225" hidden="1" customWidth="1"/>
    <col min="10" max="10" width="6.140625" style="225" customWidth="1"/>
    <col min="11" max="11" width="18.140625" style="225" customWidth="1"/>
    <col min="12" max="16384" width="9.140625" style="225" customWidth="1"/>
  </cols>
  <sheetData>
    <row r="1" ht="11.25" customHeight="1"/>
    <row r="2" spans="1:10" ht="18.75">
      <c r="A2" s="444" t="s">
        <v>725</v>
      </c>
      <c r="B2" s="444"/>
      <c r="C2" s="444"/>
      <c r="D2" s="446" t="s">
        <v>726</v>
      </c>
      <c r="E2" s="446"/>
      <c r="F2" s="446"/>
      <c r="G2" s="446"/>
      <c r="H2" s="446"/>
      <c r="I2" s="446"/>
      <c r="J2" s="446"/>
    </row>
    <row r="3" spans="1:10" ht="18.75">
      <c r="A3" s="446" t="s">
        <v>722</v>
      </c>
      <c r="B3" s="446"/>
      <c r="C3" s="446"/>
      <c r="D3" s="446" t="s">
        <v>723</v>
      </c>
      <c r="E3" s="446"/>
      <c r="F3" s="446"/>
      <c r="G3" s="446"/>
      <c r="H3" s="446"/>
      <c r="I3" s="446"/>
      <c r="J3" s="446"/>
    </row>
    <row r="4" spans="1:10" ht="18.75">
      <c r="A4" s="444"/>
      <c r="B4" s="444"/>
      <c r="C4" s="444"/>
      <c r="D4" s="228"/>
      <c r="E4" s="229"/>
      <c r="F4" s="444"/>
      <c r="G4" s="444"/>
      <c r="H4" s="444"/>
      <c r="I4" s="444"/>
      <c r="J4" s="444"/>
    </row>
    <row r="5" spans="1:10" ht="18.75">
      <c r="A5" s="444" t="s">
        <v>724</v>
      </c>
      <c r="B5" s="444"/>
      <c r="C5" s="444"/>
      <c r="D5" s="444"/>
      <c r="E5" s="444"/>
      <c r="F5" s="444"/>
      <c r="G5" s="444"/>
      <c r="H5" s="444"/>
      <c r="I5" s="444"/>
      <c r="J5" s="444"/>
    </row>
    <row r="6" spans="1:10" ht="16.5">
      <c r="A6" s="230"/>
      <c r="B6" s="230"/>
      <c r="C6" s="230"/>
      <c r="D6" s="230"/>
      <c r="E6" s="231"/>
      <c r="F6" s="230"/>
      <c r="G6" s="230"/>
      <c r="H6" s="230"/>
      <c r="I6" s="230"/>
      <c r="J6" s="230"/>
    </row>
    <row r="7" spans="1:10" ht="39" customHeight="1">
      <c r="A7" s="445" t="s">
        <v>932</v>
      </c>
      <c r="B7" s="445"/>
      <c r="C7" s="445"/>
      <c r="D7" s="445"/>
      <c r="E7" s="445"/>
      <c r="F7" s="445"/>
      <c r="G7" s="445"/>
      <c r="H7" s="445"/>
      <c r="I7" s="445"/>
      <c r="J7" s="445"/>
    </row>
    <row r="8" spans="1:10" ht="18.75">
      <c r="A8" s="232"/>
      <c r="B8" s="232"/>
      <c r="C8" s="232"/>
      <c r="D8" s="232"/>
      <c r="E8" s="233"/>
      <c r="F8" s="232"/>
      <c r="G8" s="232"/>
      <c r="H8" s="232"/>
      <c r="I8" s="232"/>
      <c r="J8" s="232"/>
    </row>
    <row r="9" spans="1:11" ht="31.5" customHeight="1">
      <c r="A9" s="434" t="s">
        <v>0</v>
      </c>
      <c r="B9" s="434" t="s">
        <v>675</v>
      </c>
      <c r="C9" s="434" t="s">
        <v>1</v>
      </c>
      <c r="D9" s="434" t="s">
        <v>2</v>
      </c>
      <c r="E9" s="434" t="s">
        <v>3</v>
      </c>
      <c r="F9" s="441" t="s">
        <v>685</v>
      </c>
      <c r="G9" s="442" t="s">
        <v>978</v>
      </c>
      <c r="H9" s="431" t="s">
        <v>683</v>
      </c>
      <c r="I9" s="431" t="s">
        <v>652</v>
      </c>
      <c r="J9" s="431" t="s">
        <v>768</v>
      </c>
      <c r="K9" s="435" t="s">
        <v>979</v>
      </c>
    </row>
    <row r="10" spans="1:11" ht="15">
      <c r="A10" s="434"/>
      <c r="B10" s="434"/>
      <c r="C10" s="434"/>
      <c r="D10" s="434"/>
      <c r="E10" s="434"/>
      <c r="F10" s="441"/>
      <c r="G10" s="443"/>
      <c r="H10" s="432"/>
      <c r="I10" s="433"/>
      <c r="J10" s="433"/>
      <c r="K10" s="435"/>
    </row>
    <row r="11" spans="1:11" ht="15">
      <c r="A11" s="236" t="s">
        <v>4</v>
      </c>
      <c r="B11" s="236" t="s">
        <v>357</v>
      </c>
      <c r="C11" s="236"/>
      <c r="D11" s="236"/>
      <c r="E11" s="236"/>
      <c r="F11" s="237"/>
      <c r="G11" s="238">
        <f>SUM(G12:G12)</f>
        <v>10000</v>
      </c>
      <c r="H11" s="238"/>
      <c r="I11" s="238"/>
      <c r="J11" s="239">
        <f>COUNTIF(J12,"x")</f>
        <v>1</v>
      </c>
      <c r="K11" s="240">
        <f>K12</f>
        <v>10000</v>
      </c>
    </row>
    <row r="12" spans="1:11" ht="30">
      <c r="A12" s="241">
        <v>1</v>
      </c>
      <c r="B12" s="242"/>
      <c r="C12" s="243" t="s">
        <v>714</v>
      </c>
      <c r="D12" s="241" t="s">
        <v>406</v>
      </c>
      <c r="E12" s="241" t="s">
        <v>407</v>
      </c>
      <c r="F12" s="244" t="s">
        <v>933</v>
      </c>
      <c r="G12" s="245">
        <v>10000</v>
      </c>
      <c r="H12" s="246"/>
      <c r="I12" s="247" t="s">
        <v>682</v>
      </c>
      <c r="J12" s="248" t="s">
        <v>682</v>
      </c>
      <c r="K12" s="249">
        <f>G12</f>
        <v>10000</v>
      </c>
    </row>
    <row r="13" spans="1:11" ht="15">
      <c r="A13" s="236" t="s">
        <v>104</v>
      </c>
      <c r="B13" s="236" t="s">
        <v>216</v>
      </c>
      <c r="C13" s="236"/>
      <c r="D13" s="236"/>
      <c r="E13" s="236"/>
      <c r="F13" s="237"/>
      <c r="G13" s="250">
        <f>SUM(G14:G21)</f>
        <v>61000</v>
      </c>
      <c r="H13" s="251"/>
      <c r="I13" s="251"/>
      <c r="J13" s="252">
        <f>COUNTIF(J14:J18,"x")</f>
        <v>4</v>
      </c>
      <c r="K13" s="240">
        <f>SUM(K14:K21)</f>
        <v>55000</v>
      </c>
    </row>
    <row r="14" spans="1:11" ht="30">
      <c r="A14" s="253">
        <v>1</v>
      </c>
      <c r="B14" s="254" t="s">
        <v>795</v>
      </c>
      <c r="C14" s="253" t="s">
        <v>331</v>
      </c>
      <c r="D14" s="253" t="s">
        <v>332</v>
      </c>
      <c r="E14" s="253" t="s">
        <v>333</v>
      </c>
      <c r="F14" s="255" t="s">
        <v>934</v>
      </c>
      <c r="G14" s="256">
        <v>10000</v>
      </c>
      <c r="H14" s="257"/>
      <c r="I14" s="258" t="s">
        <v>682</v>
      </c>
      <c r="J14" s="259" t="s">
        <v>682</v>
      </c>
      <c r="K14" s="375">
        <f>G14</f>
        <v>10000</v>
      </c>
    </row>
    <row r="15" spans="1:11" ht="15">
      <c r="A15" s="260">
        <v>2</v>
      </c>
      <c r="B15" s="261" t="s">
        <v>258</v>
      </c>
      <c r="C15" s="260" t="s">
        <v>259</v>
      </c>
      <c r="D15" s="260" t="s">
        <v>245</v>
      </c>
      <c r="E15" s="260" t="s">
        <v>260</v>
      </c>
      <c r="F15" s="262" t="s">
        <v>935</v>
      </c>
      <c r="G15" s="263">
        <v>1000</v>
      </c>
      <c r="H15" s="264" t="s">
        <v>682</v>
      </c>
      <c r="I15" s="264"/>
      <c r="J15" s="265" t="s">
        <v>682</v>
      </c>
      <c r="K15" s="266">
        <f>G15</f>
        <v>1000</v>
      </c>
    </row>
    <row r="16" spans="1:11" ht="15">
      <c r="A16" s="253">
        <v>3</v>
      </c>
      <c r="B16" s="21" t="s">
        <v>324</v>
      </c>
      <c r="C16" s="21" t="s">
        <v>325</v>
      </c>
      <c r="D16" s="21" t="s">
        <v>326</v>
      </c>
      <c r="E16" s="30" t="s">
        <v>327</v>
      </c>
      <c r="F16" s="26" t="s">
        <v>1010</v>
      </c>
      <c r="G16" s="6">
        <v>10000</v>
      </c>
      <c r="H16" s="4"/>
      <c r="I16" s="1" t="s">
        <v>682</v>
      </c>
      <c r="J16" s="7" t="s">
        <v>682</v>
      </c>
      <c r="K16" s="380">
        <v>10000</v>
      </c>
    </row>
    <row r="17" spans="1:11" ht="15">
      <c r="A17" s="260">
        <v>4</v>
      </c>
      <c r="B17" s="21" t="s">
        <v>231</v>
      </c>
      <c r="C17" s="21" t="s">
        <v>232</v>
      </c>
      <c r="D17" s="21" t="s">
        <v>233</v>
      </c>
      <c r="E17" s="30" t="s">
        <v>234</v>
      </c>
      <c r="F17" s="381" t="s">
        <v>1012</v>
      </c>
      <c r="G17" s="6">
        <v>10000</v>
      </c>
      <c r="H17" s="4"/>
      <c r="I17" s="1" t="s">
        <v>682</v>
      </c>
      <c r="J17" s="7" t="s">
        <v>682</v>
      </c>
      <c r="K17" s="380">
        <v>10000</v>
      </c>
    </row>
    <row r="18" spans="1:11" ht="15">
      <c r="A18" s="253">
        <v>5</v>
      </c>
      <c r="B18" s="268"/>
      <c r="C18" s="268" t="s">
        <v>226</v>
      </c>
      <c r="D18" s="268" t="s">
        <v>227</v>
      </c>
      <c r="E18" s="267" t="s">
        <v>228</v>
      </c>
      <c r="F18" s="269" t="s">
        <v>935</v>
      </c>
      <c r="G18" s="270">
        <v>1000</v>
      </c>
      <c r="H18" s="271" t="s">
        <v>682</v>
      </c>
      <c r="I18" s="272"/>
      <c r="J18" s="273"/>
      <c r="K18" s="274"/>
    </row>
    <row r="19" spans="1:11" ht="30">
      <c r="A19" s="260">
        <v>6</v>
      </c>
      <c r="B19" s="21"/>
      <c r="C19" s="21" t="s">
        <v>1014</v>
      </c>
      <c r="D19" s="26" t="s">
        <v>1015</v>
      </c>
      <c r="E19" s="31" t="s">
        <v>1016</v>
      </c>
      <c r="F19" s="21" t="s">
        <v>1017</v>
      </c>
      <c r="G19" s="6">
        <v>15000</v>
      </c>
      <c r="H19" s="9"/>
      <c r="I19" s="1" t="s">
        <v>682</v>
      </c>
      <c r="J19" s="10" t="s">
        <v>682</v>
      </c>
      <c r="K19" s="382">
        <v>10000</v>
      </c>
    </row>
    <row r="20" spans="1:11" ht="15">
      <c r="A20" s="253">
        <v>7</v>
      </c>
      <c r="B20" s="30" t="s">
        <v>328</v>
      </c>
      <c r="C20" s="30" t="s">
        <v>329</v>
      </c>
      <c r="D20" s="30" t="s">
        <v>330</v>
      </c>
      <c r="E20" s="30"/>
      <c r="F20" s="38" t="s">
        <v>1017</v>
      </c>
      <c r="G20" s="3">
        <v>10000</v>
      </c>
      <c r="H20" s="8"/>
      <c r="I20" s="1" t="s">
        <v>682</v>
      </c>
      <c r="J20" s="5" t="s">
        <v>682</v>
      </c>
      <c r="K20" s="382">
        <v>10000</v>
      </c>
    </row>
    <row r="21" spans="1:11" ht="15">
      <c r="A21" s="253">
        <v>8</v>
      </c>
      <c r="B21" s="21" t="s">
        <v>834</v>
      </c>
      <c r="C21" s="21" t="s">
        <v>830</v>
      </c>
      <c r="D21" s="21" t="s">
        <v>831</v>
      </c>
      <c r="E21" s="21">
        <v>1667907057</v>
      </c>
      <c r="F21" s="26" t="s">
        <v>990</v>
      </c>
      <c r="G21" s="6">
        <v>4000</v>
      </c>
      <c r="H21" s="9"/>
      <c r="I21" s="1" t="s">
        <v>682</v>
      </c>
      <c r="J21" s="51" t="s">
        <v>682</v>
      </c>
      <c r="K21" s="249">
        <f>G21</f>
        <v>4000</v>
      </c>
    </row>
    <row r="22" spans="1:11" ht="15">
      <c r="A22" s="236" t="s">
        <v>154</v>
      </c>
      <c r="B22" s="275" t="s">
        <v>500</v>
      </c>
      <c r="C22" s="275"/>
      <c r="D22" s="275"/>
      <c r="E22" s="236"/>
      <c r="F22" s="276"/>
      <c r="G22" s="277">
        <f>SUM(G23:G24)</f>
        <v>135000</v>
      </c>
      <c r="H22" s="278"/>
      <c r="I22" s="251"/>
      <c r="J22" s="252">
        <f>COUNTIF(J23:J24,"x")</f>
        <v>2</v>
      </c>
      <c r="K22" s="240">
        <f>SUM(K23:K24)</f>
        <v>135000</v>
      </c>
    </row>
    <row r="23" spans="1:11" ht="15">
      <c r="A23" s="283">
        <v>1</v>
      </c>
      <c r="B23" s="226" t="s">
        <v>980</v>
      </c>
      <c r="C23" s="235" t="s">
        <v>980</v>
      </c>
      <c r="D23" s="234" t="s">
        <v>981</v>
      </c>
      <c r="E23" s="234"/>
      <c r="F23" s="279" t="s">
        <v>982</v>
      </c>
      <c r="G23" s="280">
        <v>115000</v>
      </c>
      <c r="H23" s="281"/>
      <c r="I23" s="282" t="s">
        <v>682</v>
      </c>
      <c r="J23" s="283" t="s">
        <v>682</v>
      </c>
      <c r="K23" s="376">
        <f>G23</f>
        <v>115000</v>
      </c>
    </row>
    <row r="24" spans="1:11" ht="15">
      <c r="A24" s="283">
        <v>2</v>
      </c>
      <c r="B24" s="36" t="s">
        <v>835</v>
      </c>
      <c r="C24" s="36" t="s">
        <v>837</v>
      </c>
      <c r="D24" s="36" t="s">
        <v>836</v>
      </c>
      <c r="E24" s="36"/>
      <c r="F24" s="36" t="s">
        <v>986</v>
      </c>
      <c r="G24" s="280">
        <v>20000</v>
      </c>
      <c r="H24" s="36"/>
      <c r="I24" s="36" t="s">
        <v>682</v>
      </c>
      <c r="J24" s="36" t="s">
        <v>682</v>
      </c>
      <c r="K24" s="376">
        <f>G24</f>
        <v>20000</v>
      </c>
    </row>
    <row r="25" spans="1:11" ht="15">
      <c r="A25" s="284" t="s">
        <v>215</v>
      </c>
      <c r="B25" s="285" t="s">
        <v>598</v>
      </c>
      <c r="C25" s="285"/>
      <c r="D25" s="285"/>
      <c r="E25" s="284"/>
      <c r="F25" s="286"/>
      <c r="G25" s="287">
        <f>G26</f>
        <v>100000</v>
      </c>
      <c r="H25" s="288"/>
      <c r="I25" s="289"/>
      <c r="J25" s="290">
        <f>COUNTIF(J26,"x")</f>
        <v>1</v>
      </c>
      <c r="K25" s="377">
        <f>K26</f>
        <v>100000</v>
      </c>
    </row>
    <row r="26" spans="1:11" ht="15">
      <c r="A26" s="235">
        <v>1</v>
      </c>
      <c r="B26" s="234" t="s">
        <v>983</v>
      </c>
      <c r="C26" s="234" t="s">
        <v>983</v>
      </c>
      <c r="D26" s="234" t="s">
        <v>984</v>
      </c>
      <c r="E26" s="235"/>
      <c r="F26" s="279" t="s">
        <v>985</v>
      </c>
      <c r="G26" s="280">
        <v>100000</v>
      </c>
      <c r="H26" s="281"/>
      <c r="I26" s="282" t="s">
        <v>682</v>
      </c>
      <c r="J26" s="283" t="s">
        <v>682</v>
      </c>
      <c r="K26" s="376">
        <f>G26</f>
        <v>100000</v>
      </c>
    </row>
    <row r="27" spans="1:11" ht="15">
      <c r="A27" s="438" t="s">
        <v>763</v>
      </c>
      <c r="B27" s="439"/>
      <c r="C27" s="440"/>
      <c r="D27" s="438">
        <f>A26+A24+A21+A12</f>
        <v>12</v>
      </c>
      <c r="E27" s="440"/>
      <c r="F27" s="239" t="s">
        <v>762</v>
      </c>
      <c r="G27" s="250">
        <f>G13+G11+G22+G25</f>
        <v>306000</v>
      </c>
      <c r="H27" s="250"/>
      <c r="I27" s="250"/>
      <c r="J27" s="251">
        <f>J11+J13+J22+J25</f>
        <v>8</v>
      </c>
      <c r="K27" s="250">
        <f>K13+K11+K22+K25</f>
        <v>300000</v>
      </c>
    </row>
    <row r="29" spans="1:10" ht="15.75">
      <c r="A29" s="291"/>
      <c r="B29" s="436" t="s">
        <v>806</v>
      </c>
      <c r="C29" s="437" t="s">
        <v>807</v>
      </c>
      <c r="D29" s="437"/>
      <c r="E29" s="437"/>
      <c r="F29" s="437"/>
      <c r="G29" s="437"/>
      <c r="H29" s="437"/>
      <c r="I29" s="437"/>
      <c r="J29" s="437"/>
    </row>
    <row r="30" spans="1:10" ht="15.75">
      <c r="A30" s="292"/>
      <c r="B30" s="436"/>
      <c r="C30" s="437" t="s">
        <v>808</v>
      </c>
      <c r="D30" s="437"/>
      <c r="E30" s="437"/>
      <c r="F30" s="437"/>
      <c r="G30" s="437"/>
      <c r="H30" s="437"/>
      <c r="I30" s="437"/>
      <c r="J30" s="437"/>
    </row>
    <row r="31" ht="15.75" customHeight="1"/>
    <row r="32" ht="16.5" customHeight="1"/>
    <row r="39" ht="29.25" customHeight="1"/>
  </sheetData>
  <sheetProtection/>
  <mergeCells count="24">
    <mergeCell ref="A5:J5"/>
    <mergeCell ref="A7:J7"/>
    <mergeCell ref="A2:C2"/>
    <mergeCell ref="D2:J2"/>
    <mergeCell ref="A3:C3"/>
    <mergeCell ref="D3:J3"/>
    <mergeCell ref="A4:C4"/>
    <mergeCell ref="F4:J4"/>
    <mergeCell ref="J9:J10"/>
    <mergeCell ref="K9:K10"/>
    <mergeCell ref="B29:B30"/>
    <mergeCell ref="C29:J29"/>
    <mergeCell ref="C30:J30"/>
    <mergeCell ref="E9:E10"/>
    <mergeCell ref="A27:C27"/>
    <mergeCell ref="D27:E27"/>
    <mergeCell ref="F9:F10"/>
    <mergeCell ref="G9:G10"/>
    <mergeCell ref="H9:H10"/>
    <mergeCell ref="I9:I10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15.00390625" style="29" customWidth="1"/>
    <col min="3" max="3" width="22.8515625" style="29" customWidth="1"/>
    <col min="4" max="4" width="26.140625" style="29" customWidth="1"/>
    <col min="5" max="5" width="14.421875" style="33" customWidth="1"/>
    <col min="6" max="6" width="22.7109375" style="29" customWidth="1"/>
    <col min="7" max="7" width="11.57421875" style="0" customWidth="1"/>
    <col min="8" max="8" width="6.7109375" style="0" hidden="1" customWidth="1"/>
    <col min="9" max="9" width="5.8515625" style="0" hidden="1" customWidth="1"/>
    <col min="10" max="10" width="6.140625" style="0" customWidth="1"/>
    <col min="11" max="11" width="18.140625" style="0" customWidth="1"/>
  </cols>
  <sheetData>
    <row r="1" ht="11.25" customHeight="1"/>
    <row r="2" spans="1:10" ht="18.75">
      <c r="A2" s="420" t="s">
        <v>725</v>
      </c>
      <c r="B2" s="420"/>
      <c r="C2" s="420"/>
      <c r="D2" s="427" t="s">
        <v>726</v>
      </c>
      <c r="E2" s="427"/>
      <c r="F2" s="427"/>
      <c r="G2" s="427"/>
      <c r="H2" s="427"/>
      <c r="I2" s="427"/>
      <c r="J2" s="427"/>
    </row>
    <row r="3" spans="1:10" ht="18.75">
      <c r="A3" s="427" t="s">
        <v>722</v>
      </c>
      <c r="B3" s="427"/>
      <c r="C3" s="427"/>
      <c r="D3" s="427" t="s">
        <v>723</v>
      </c>
      <c r="E3" s="427"/>
      <c r="F3" s="427"/>
      <c r="G3" s="427"/>
      <c r="H3" s="427"/>
      <c r="I3" s="427"/>
      <c r="J3" s="427"/>
    </row>
    <row r="4" spans="1:10" ht="18.75">
      <c r="A4" s="420"/>
      <c r="B4" s="420"/>
      <c r="C4" s="420"/>
      <c r="D4" s="63"/>
      <c r="E4" s="64"/>
      <c r="F4" s="420"/>
      <c r="G4" s="420"/>
      <c r="H4" s="420"/>
      <c r="I4" s="420"/>
      <c r="J4" s="420"/>
    </row>
    <row r="5" spans="1:10" ht="18.75">
      <c r="A5" s="420" t="s">
        <v>724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6.5">
      <c r="A6" s="65"/>
      <c r="B6" s="65"/>
      <c r="C6" s="65"/>
      <c r="D6" s="65"/>
      <c r="E6" s="66"/>
      <c r="F6" s="65"/>
      <c r="G6" s="65"/>
      <c r="H6" s="65"/>
      <c r="I6" s="65"/>
      <c r="J6" s="65"/>
    </row>
    <row r="7" spans="1:10" ht="39" customHeight="1">
      <c r="A7" s="421" t="s">
        <v>794</v>
      </c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8.75">
      <c r="A8" s="67"/>
      <c r="B8" s="67"/>
      <c r="C8" s="67"/>
      <c r="D8" s="67"/>
      <c r="E8" s="68"/>
      <c r="F8" s="67"/>
      <c r="G8" s="67"/>
      <c r="H8" s="67"/>
      <c r="I8" s="67"/>
      <c r="J8" s="67"/>
    </row>
    <row r="9" spans="1:11" ht="15">
      <c r="A9" s="69" t="s">
        <v>357</v>
      </c>
      <c r="B9" s="70"/>
      <c r="C9" s="70"/>
      <c r="D9" s="70"/>
      <c r="E9" s="71"/>
      <c r="F9" s="70"/>
      <c r="G9" s="72"/>
      <c r="H9" s="422"/>
      <c r="I9" s="422"/>
      <c r="J9" s="422"/>
      <c r="K9" s="423" t="s">
        <v>809</v>
      </c>
    </row>
    <row r="10" spans="1:11" ht="15" customHeight="1">
      <c r="A10" s="425" t="s">
        <v>0</v>
      </c>
      <c r="B10" s="425" t="s">
        <v>675</v>
      </c>
      <c r="C10" s="425" t="s">
        <v>1</v>
      </c>
      <c r="D10" s="425" t="s">
        <v>2</v>
      </c>
      <c r="E10" s="425" t="s">
        <v>3</v>
      </c>
      <c r="F10" s="426" t="s">
        <v>685</v>
      </c>
      <c r="G10" s="410" t="s">
        <v>684</v>
      </c>
      <c r="H10" s="412" t="s">
        <v>683</v>
      </c>
      <c r="I10" s="412" t="s">
        <v>652</v>
      </c>
      <c r="J10" s="412" t="s">
        <v>768</v>
      </c>
      <c r="K10" s="424"/>
    </row>
    <row r="11" spans="1:11" ht="32.25" customHeight="1">
      <c r="A11" s="425"/>
      <c r="B11" s="425"/>
      <c r="C11" s="425"/>
      <c r="D11" s="425"/>
      <c r="E11" s="425"/>
      <c r="F11" s="426"/>
      <c r="G11" s="411"/>
      <c r="H11" s="413"/>
      <c r="I11" s="414"/>
      <c r="J11" s="414"/>
      <c r="K11" s="424"/>
    </row>
    <row r="12" spans="1:11" ht="15">
      <c r="A12" s="73" t="s">
        <v>4</v>
      </c>
      <c r="B12" s="73" t="s">
        <v>5</v>
      </c>
      <c r="C12" s="73"/>
      <c r="D12" s="73"/>
      <c r="E12" s="73"/>
      <c r="F12" s="74"/>
      <c r="G12" s="121">
        <f>SUM(G13:G14)</f>
        <v>225000</v>
      </c>
      <c r="H12" s="122"/>
      <c r="I12" s="122"/>
      <c r="J12" s="123">
        <f>COUNTIF(J13:J14,"x")</f>
        <v>1</v>
      </c>
      <c r="K12" s="124">
        <f>K13</f>
        <v>150000</v>
      </c>
    </row>
    <row r="13" spans="1:11" ht="15">
      <c r="A13" s="79">
        <v>1</v>
      </c>
      <c r="B13" s="79" t="s">
        <v>55</v>
      </c>
      <c r="C13" s="79" t="s">
        <v>56</v>
      </c>
      <c r="D13" s="79" t="s">
        <v>53</v>
      </c>
      <c r="E13" s="79" t="s">
        <v>57</v>
      </c>
      <c r="F13" s="80" t="s">
        <v>936</v>
      </c>
      <c r="G13" s="125">
        <v>150000</v>
      </c>
      <c r="H13" s="171"/>
      <c r="I13" s="140" t="s">
        <v>682</v>
      </c>
      <c r="J13" s="162" t="s">
        <v>682</v>
      </c>
      <c r="K13" s="127">
        <f>G13</f>
        <v>150000</v>
      </c>
    </row>
    <row r="14" spans="1:11" ht="15">
      <c r="A14" s="115">
        <v>2</v>
      </c>
      <c r="B14" s="114" t="s">
        <v>94</v>
      </c>
      <c r="C14" s="114"/>
      <c r="D14" s="114" t="s">
        <v>90</v>
      </c>
      <c r="E14" s="115" t="s">
        <v>95</v>
      </c>
      <c r="F14" s="114" t="s">
        <v>58</v>
      </c>
      <c r="G14" s="116">
        <v>75000</v>
      </c>
      <c r="H14" s="149"/>
      <c r="I14" s="150" t="s">
        <v>682</v>
      </c>
      <c r="J14" s="151"/>
      <c r="K14" s="120"/>
    </row>
    <row r="15" spans="1:11" ht="15">
      <c r="A15" s="133" t="s">
        <v>104</v>
      </c>
      <c r="B15" s="133" t="s">
        <v>216</v>
      </c>
      <c r="C15" s="133"/>
      <c r="D15" s="133"/>
      <c r="E15" s="133"/>
      <c r="F15" s="134"/>
      <c r="G15" s="156">
        <f>SUM(G16:G17)</f>
        <v>11000</v>
      </c>
      <c r="H15" s="157"/>
      <c r="I15" s="157"/>
      <c r="J15" s="123">
        <f>COUNTIF(J16:J17,"x")</f>
        <v>1</v>
      </c>
      <c r="K15" s="158"/>
    </row>
    <row r="16" spans="1:11" ht="48.75" customHeight="1">
      <c r="A16" s="79">
        <v>1</v>
      </c>
      <c r="B16" s="80" t="s">
        <v>795</v>
      </c>
      <c r="C16" s="79" t="s">
        <v>331</v>
      </c>
      <c r="D16" s="79" t="s">
        <v>332</v>
      </c>
      <c r="E16" s="79" t="s">
        <v>333</v>
      </c>
      <c r="F16" s="159" t="s">
        <v>937</v>
      </c>
      <c r="G16" s="160">
        <v>10000</v>
      </c>
      <c r="H16" s="161"/>
      <c r="I16" s="140" t="s">
        <v>682</v>
      </c>
      <c r="J16" s="162" t="s">
        <v>682</v>
      </c>
      <c r="K16" s="163"/>
    </row>
    <row r="17" spans="1:11" ht="15">
      <c r="A17" s="115">
        <v>2</v>
      </c>
      <c r="B17" s="115"/>
      <c r="C17" s="115" t="s">
        <v>323</v>
      </c>
      <c r="D17" s="115" t="s">
        <v>307</v>
      </c>
      <c r="E17" s="115"/>
      <c r="F17" s="293" t="s">
        <v>938</v>
      </c>
      <c r="G17" s="294">
        <v>1000</v>
      </c>
      <c r="H17" s="295"/>
      <c r="I17" s="150" t="s">
        <v>682</v>
      </c>
      <c r="J17" s="296"/>
      <c r="K17" s="120"/>
    </row>
    <row r="18" spans="1:11" ht="15">
      <c r="A18" s="133" t="s">
        <v>154</v>
      </c>
      <c r="B18" s="133" t="s">
        <v>105</v>
      </c>
      <c r="C18" s="133"/>
      <c r="D18" s="133"/>
      <c r="E18" s="133"/>
      <c r="F18" s="134"/>
      <c r="G18" s="135">
        <f>SUM(G19:G19)</f>
        <v>2000</v>
      </c>
      <c r="H18" s="122"/>
      <c r="I18" s="122"/>
      <c r="J18" s="123">
        <f>COUNTIF(J19,"x")</f>
        <v>1</v>
      </c>
      <c r="K18" s="78">
        <f>K19</f>
        <v>2000</v>
      </c>
    </row>
    <row r="19" spans="1:11" ht="15">
      <c r="A19" s="14">
        <v>1</v>
      </c>
      <c r="B19" s="21" t="s">
        <v>653</v>
      </c>
      <c r="C19" s="21" t="s">
        <v>106</v>
      </c>
      <c r="D19" s="21" t="s">
        <v>107</v>
      </c>
      <c r="E19" s="30" t="s">
        <v>108</v>
      </c>
      <c r="F19" s="40" t="s">
        <v>939</v>
      </c>
      <c r="G19" s="297">
        <v>2000</v>
      </c>
      <c r="H19" s="298"/>
      <c r="I19" s="15" t="s">
        <v>682</v>
      </c>
      <c r="J19" s="7" t="s">
        <v>682</v>
      </c>
      <c r="K19" s="299">
        <f>G19</f>
        <v>2000</v>
      </c>
    </row>
    <row r="20" spans="1:11" ht="15">
      <c r="A20" s="73" t="s">
        <v>215</v>
      </c>
      <c r="B20" s="73" t="s">
        <v>650</v>
      </c>
      <c r="C20" s="73"/>
      <c r="D20" s="73"/>
      <c r="E20" s="73"/>
      <c r="F20" s="74"/>
      <c r="G20" s="121">
        <v>400000</v>
      </c>
      <c r="H20" s="196"/>
      <c r="I20" s="196"/>
      <c r="J20" s="123">
        <f>COUNTIF(J21,"x")</f>
        <v>1</v>
      </c>
      <c r="K20" s="300">
        <f>K21</f>
        <v>400000</v>
      </c>
    </row>
    <row r="21" spans="1:11" ht="15">
      <c r="A21" s="301">
        <v>1</v>
      </c>
      <c r="B21" s="301" t="s">
        <v>670</v>
      </c>
      <c r="C21" s="301"/>
      <c r="D21" s="301" t="s">
        <v>651</v>
      </c>
      <c r="E21" s="302"/>
      <c r="F21" s="301" t="s">
        <v>58</v>
      </c>
      <c r="G21" s="363">
        <v>400000</v>
      </c>
      <c r="H21" s="303"/>
      <c r="I21" s="303" t="s">
        <v>682</v>
      </c>
      <c r="J21" s="11" t="s">
        <v>682</v>
      </c>
      <c r="K21" s="299">
        <f>G21</f>
        <v>400000</v>
      </c>
    </row>
    <row r="22" spans="1:11" ht="15">
      <c r="A22" s="428" t="s">
        <v>763</v>
      </c>
      <c r="B22" s="429"/>
      <c r="C22" s="430"/>
      <c r="D22" s="418">
        <v>6</v>
      </c>
      <c r="E22" s="419"/>
      <c r="F22" s="180" t="s">
        <v>762</v>
      </c>
      <c r="G22" s="23">
        <f>G12+G15+G18+G20</f>
        <v>638000</v>
      </c>
      <c r="H22" s="23"/>
      <c r="I22" s="23"/>
      <c r="J22" s="181">
        <f>J12+J15+J18+J20</f>
        <v>4</v>
      </c>
      <c r="K22" s="23">
        <f>K12+K15+K18+K20</f>
        <v>552000</v>
      </c>
    </row>
    <row r="23" spans="1:10" ht="15">
      <c r="A23" s="42"/>
      <c r="B23" s="42"/>
      <c r="C23" s="42"/>
      <c r="D23" s="182"/>
      <c r="E23" s="182"/>
      <c r="F23" s="183"/>
      <c r="G23" s="43"/>
      <c r="H23" s="43"/>
      <c r="I23" s="43"/>
      <c r="J23" s="43"/>
    </row>
    <row r="24" spans="1:10" ht="15" customHeight="1">
      <c r="A24" s="44"/>
      <c r="B24" s="45"/>
      <c r="C24" s="46"/>
      <c r="D24" s="47"/>
      <c r="E24" s="47"/>
      <c r="F24" s="48"/>
      <c r="G24" s="49"/>
      <c r="H24" s="49"/>
      <c r="I24" s="49"/>
      <c r="J24" s="49"/>
    </row>
    <row r="25" spans="1:10" ht="15.75" customHeight="1">
      <c r="A25" s="44"/>
      <c r="B25" s="408" t="s">
        <v>806</v>
      </c>
      <c r="C25" s="409" t="s">
        <v>807</v>
      </c>
      <c r="D25" s="409"/>
      <c r="E25" s="409"/>
      <c r="F25" s="409"/>
      <c r="G25" s="409"/>
      <c r="H25" s="409"/>
      <c r="I25" s="409"/>
      <c r="J25" s="409"/>
    </row>
    <row r="26" spans="1:10" ht="16.5" customHeight="1">
      <c r="A26" s="184"/>
      <c r="B26" s="408"/>
      <c r="C26" s="409" t="s">
        <v>808</v>
      </c>
      <c r="D26" s="409"/>
      <c r="E26" s="409"/>
      <c r="F26" s="409"/>
      <c r="G26" s="409"/>
      <c r="H26" s="409"/>
      <c r="I26" s="409"/>
      <c r="J26" s="409"/>
    </row>
    <row r="27" spans="6:10" ht="18.75">
      <c r="F27" s="447"/>
      <c r="G27" s="447"/>
      <c r="H27" s="447"/>
      <c r="I27" s="447"/>
      <c r="J27" s="447"/>
    </row>
    <row r="28" spans="2:10" ht="18.75">
      <c r="B28" s="304"/>
      <c r="C28" s="304"/>
      <c r="D28" s="304"/>
      <c r="E28" s="305"/>
      <c r="F28" s="427"/>
      <c r="G28" s="427"/>
      <c r="H28" s="427"/>
      <c r="I28" s="427"/>
      <c r="J28" s="427"/>
    </row>
  </sheetData>
  <sheetProtection/>
  <mergeCells count="27">
    <mergeCell ref="A2:C2"/>
    <mergeCell ref="D2:J2"/>
    <mergeCell ref="A3:C3"/>
    <mergeCell ref="D3:J3"/>
    <mergeCell ref="A5:J5"/>
    <mergeCell ref="A7:J7"/>
    <mergeCell ref="A4:C4"/>
    <mergeCell ref="F4:J4"/>
    <mergeCell ref="K9:K11"/>
    <mergeCell ref="A10:A11"/>
    <mergeCell ref="B10:B11"/>
    <mergeCell ref="C10:C11"/>
    <mergeCell ref="D10:D11"/>
    <mergeCell ref="F28:J28"/>
    <mergeCell ref="G10:G11"/>
    <mergeCell ref="H10:H11"/>
    <mergeCell ref="I10:I11"/>
    <mergeCell ref="J10:J11"/>
    <mergeCell ref="F27:J27"/>
    <mergeCell ref="A22:C22"/>
    <mergeCell ref="H9:J9"/>
    <mergeCell ref="F10:F11"/>
    <mergeCell ref="D22:E22"/>
    <mergeCell ref="E10:E11"/>
    <mergeCell ref="B25:B26"/>
    <mergeCell ref="C25:J25"/>
    <mergeCell ref="C26:J2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Admin</cp:lastModifiedBy>
  <cp:lastPrinted>2023-06-15T09:15:28Z</cp:lastPrinted>
  <dcterms:created xsi:type="dcterms:W3CDTF">2016-10-13T00:29:00Z</dcterms:created>
  <dcterms:modified xsi:type="dcterms:W3CDTF">2023-06-15T09:40:32Z</dcterms:modified>
  <cp:category/>
  <cp:version/>
  <cp:contentType/>
  <cp:contentStatus/>
</cp:coreProperties>
</file>